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<sst xmlns="http://schemas.openxmlformats.org/spreadsheetml/2006/main" count="425" uniqueCount="270">
  <si>
    <t>Форма по ОКУД</t>
  </si>
  <si>
    <t>Дата</t>
  </si>
  <si>
    <t>200</t>
  </si>
  <si>
    <t>по ОКЕИ</t>
  </si>
  <si>
    <t>383</t>
  </si>
  <si>
    <t>Наименование показателя</t>
  </si>
  <si>
    <t>по ОКПО</t>
  </si>
  <si>
    <t>Код</t>
  </si>
  <si>
    <t>Доходы от собственности</t>
  </si>
  <si>
    <t>Доходы от операций с активами</t>
  </si>
  <si>
    <t>Прочие доходы</t>
  </si>
  <si>
    <t>010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</si>
  <si>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</si>
  <si>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</si>
  <si>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</si>
  <si>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</si>
  <si>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</si>
  <si>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</si>
  <si>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</si>
  <si>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</si>
  <si>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</si>
  <si>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100</t>
  </si>
  <si>
    <t>120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</si>
  <si>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</si>
  <si>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</si>
  <si>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</si>
  <si>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</si>
  <si>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</si>
  <si>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</si>
  <si>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</si>
  <si>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</si>
  <si>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</si>
  <si>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</si>
  <si>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</si>
  <si>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иностранных государств</t>
  </si>
  <si>
    <t>440</t>
  </si>
  <si>
    <t>510</t>
  </si>
  <si>
    <t>520</t>
  </si>
  <si>
    <t>521</t>
  </si>
  <si>
    <t>522</t>
  </si>
  <si>
    <t>530</t>
  </si>
  <si>
    <t>540</t>
  </si>
  <si>
    <t>620</t>
  </si>
  <si>
    <t>630</t>
  </si>
  <si>
    <t>640</t>
  </si>
  <si>
    <t>710</t>
  </si>
  <si>
    <t>810</t>
  </si>
  <si>
    <t>730</t>
  </si>
  <si>
    <t>830</t>
  </si>
  <si>
    <t>по ОКАТО</t>
  </si>
  <si>
    <t xml:space="preserve"> 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</si>
  <si>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</si>
  <si>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</si>
  <si>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</si>
  <si>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</si>
  <si>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</si>
  <si>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 муниципальным организациям</t>
  </si>
  <si>
    <t>перечисления наднациональным организациям и правительствам</t>
  </si>
  <si>
    <t>перечисления международным организациям</t>
  </si>
  <si>
    <t>161</t>
  </si>
  <si>
    <t>162</t>
  </si>
  <si>
    <t>163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</si>
  <si>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</si>
  <si>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</si>
  <si>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</si>
  <si>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</si>
  <si>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</si>
  <si>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</si>
  <si>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</si>
  <si>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</si>
  <si>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</si>
  <si>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</si>
  <si>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</si>
  <si>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</si>
  <si>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</si>
  <si>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</si>
  <si>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</si>
  <si>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</si>
  <si>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</si>
  <si>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</si>
  <si>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</si>
  <si>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</si>
  <si>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</si>
  <si>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</si>
  <si>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</si>
  <si>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242</t>
  </si>
  <si>
    <t>250</t>
  </si>
  <si>
    <t>252</t>
  </si>
  <si>
    <t>253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</si>
  <si>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</si>
  <si>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</si>
  <si>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</si>
  <si>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</si>
  <si>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</si>
  <si>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243</t>
  </si>
  <si>
    <t>260</t>
  </si>
  <si>
    <t>261</t>
  </si>
  <si>
    <t>262</t>
  </si>
  <si>
    <t>263</t>
  </si>
  <si>
    <t>290</t>
  </si>
  <si>
    <t>310</t>
  </si>
  <si>
    <t>320</t>
  </si>
  <si>
    <t>330</t>
  </si>
  <si>
    <t>270</t>
  </si>
  <si>
    <t>271</t>
  </si>
  <si>
    <t>272</t>
  </si>
  <si>
    <t>273</t>
  </si>
  <si>
    <t>410</t>
  </si>
  <si>
    <t>420</t>
  </si>
  <si>
    <t>430</t>
  </si>
  <si>
    <t>340</t>
  </si>
  <si>
    <t>610</t>
  </si>
  <si>
    <t>550</t>
  </si>
  <si>
    <t>650</t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</si>
  <si>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</si>
  <si>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</si>
  <si>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</si>
  <si>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</si>
  <si>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</si>
  <si>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</si>
  <si>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Безвозмездные перечисления организациям</t>
  </si>
  <si>
    <t>безвозмездные перечисления государственным</t>
  </si>
  <si>
    <t>Безвозмездные перечисления бюджетам</t>
  </si>
  <si>
    <t>Оплата труда и начисления на выплаты по оплате труда</t>
  </si>
  <si>
    <t>прочие работы, услуги</t>
  </si>
  <si>
    <t>720</t>
  </si>
  <si>
    <t>820</t>
  </si>
  <si>
    <t>Учреждение</t>
  </si>
  <si>
    <t>Обособленное подразделение</t>
  </si>
  <si>
    <t>Учредитель</t>
  </si>
  <si>
    <t>Единица измерения руб.</t>
  </si>
  <si>
    <t>в том числе</t>
  </si>
  <si>
    <t>из них</t>
  </si>
  <si>
    <t>096</t>
  </si>
  <si>
    <t>101</t>
  </si>
  <si>
    <t>102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</si>
  <si>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</si>
  <si>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</si>
  <si>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</si>
  <si>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организациям, за исключением</t>
  </si>
  <si>
    <t>государственных и муниципальных организаций</t>
  </si>
  <si>
    <t>264</t>
  </si>
  <si>
    <t>300</t>
  </si>
  <si>
    <t>х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</si>
  <si>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</si>
  <si>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</si>
  <si>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</si>
  <si>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</si>
  <si>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Периодичность   квартальная, годовая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</si>
  <si>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</si>
  <si>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</si>
  <si>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</si>
  <si>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</si>
  <si>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</si>
  <si>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</si>
  <si>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</si>
  <si>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</si>
  <si>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Доходы от оказания платных услуг (работ)</t>
  </si>
  <si>
    <t>Не исполнено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</si>
  <si>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</si>
  <si>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</si>
  <si>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</si>
  <si>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</si>
  <si>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</si>
  <si>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</si>
  <si>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</si>
  <si>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</si>
  <si>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от аренды активов</t>
  </si>
  <si>
    <t>094</t>
  </si>
  <si>
    <t>095</t>
  </si>
  <si>
    <t>097</t>
  </si>
  <si>
    <t>098</t>
  </si>
  <si>
    <t>субсидии на выполнение государственного (муниципального) задания</t>
  </si>
  <si>
    <t>бюджетные инвестиции</t>
  </si>
  <si>
    <t>103</t>
  </si>
  <si>
    <t>104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</si>
  <si>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</si>
  <si>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</si>
  <si>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</si>
  <si>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</si>
  <si>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</si>
  <si>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</si>
  <si>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</si>
  <si>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стро-</t>
  </si>
  <si>
    <t>ки</t>
  </si>
  <si>
    <t>через банковс-</t>
  </si>
  <si>
    <t>кие счета</t>
  </si>
  <si>
    <t>поступления от наднациональных организаций и правительств иностранных</t>
  </si>
  <si>
    <t>государств</t>
  </si>
  <si>
    <r>
      <t>Доходы</t>
    </r>
    <r>
      <rPr>
        <sz val="8.5"/>
        <rFont val="Times New Roman"/>
        <family val="1"/>
      </rPr>
      <t xml:space="preserve"> — всего</t>
    </r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</si>
  <si>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</si>
  <si>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</si>
  <si>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</si>
  <si>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</si>
  <si>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Расходы по приобретению нефинансовых активов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</si>
  <si>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</si>
  <si>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</si>
  <si>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</si>
  <si>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</si>
  <si>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Расходы по приобретению финансовых активов</t>
  </si>
  <si>
    <t>500</t>
  </si>
  <si>
    <t>ценных бумаг, кроме акций</t>
  </si>
  <si>
    <t>иных финансовых активов</t>
  </si>
  <si>
    <t>акций и иных форм участия в капитале</t>
  </si>
  <si>
    <t>Результат исполнения (дефицит/профицит)</t>
  </si>
  <si>
    <t>450</t>
  </si>
  <si>
    <t>Форма 0503737 с. 4</t>
  </si>
  <si>
    <t>Внутренние источники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</si>
  <si>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— всего</t>
    </r>
  </si>
  <si>
    <t>(стр. 520+стр. 620+стр. 700+стр. 820+стр. 830)</t>
  </si>
  <si>
    <t>523</t>
  </si>
  <si>
    <t>524</t>
  </si>
  <si>
    <t>525</t>
  </si>
  <si>
    <t>526</t>
  </si>
  <si>
    <t>527</t>
  </si>
  <si>
    <t>528</t>
  </si>
  <si>
    <t>отрицательная курсовая разница</t>
  </si>
  <si>
    <t>поступления средств учреждения с депозитов</t>
  </si>
  <si>
    <t>размещение средств учреждения на депозиты</t>
  </si>
  <si>
    <t>поступления от погашения займов (ссуд)</t>
  </si>
  <si>
    <t>выплаты по предоставлению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</si>
  <si>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</si>
  <si>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</si>
  <si>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</si>
  <si>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621</t>
  </si>
  <si>
    <t>622</t>
  </si>
  <si>
    <t>626</t>
  </si>
  <si>
    <t>625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</si>
  <si>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</si>
  <si>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</si>
  <si>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</si>
  <si>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</si>
  <si>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</si>
  <si>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</si>
  <si>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</si>
  <si>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</si>
  <si>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</si>
  <si>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Форма 0503737 с. 5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</si>
  <si>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</si>
  <si>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</si>
  <si>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</si>
  <si>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</si>
  <si>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</si>
  <si>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</si>
  <si>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</si>
  <si>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</si>
  <si>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</si>
  <si>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</si>
  <si>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</si>
  <si>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</si>
  <si>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Доходы от штрафов, пеней, иных сумм принудительного изъятия</t>
  </si>
  <si>
    <t>субсидии на иные цели</t>
  </si>
  <si>
    <t>иные доходы</t>
  </si>
  <si>
    <t>3. Источники финансирования дефицита средств учреждения</t>
  </si>
  <si>
    <t>положительная курсовая разница</t>
  </si>
  <si>
    <t>04047553</t>
  </si>
  <si>
    <t>86410000000</t>
  </si>
  <si>
    <t>001</t>
  </si>
  <si>
    <t>Администрация Сортавальтского муниципального района</t>
  </si>
  <si>
    <t>Субсидии на выполнение государственного (муниципального) задания</t>
  </si>
  <si>
    <t>не исполнено плановых назначений</t>
  </si>
  <si>
    <t xml:space="preserve">                                                                                     (подпись)                                                  (расшифровка подписи)</t>
  </si>
  <si>
    <t xml:space="preserve">                                         (должность)                                                               (подпись)                                                  (расшифровка подписи)</t>
  </si>
  <si>
    <t>"        " _________________________2012 г</t>
  </si>
  <si>
    <t>Главный бухгалтер ____________________________ __Н.А. Астафьева__</t>
  </si>
  <si>
    <t>Исполнитель_гл.спец. Отдела бух учёта___________________________ ___Е_.О. Бельченко_</t>
  </si>
  <si>
    <t>Автономное учреждение Сортавальского муниицпального района "Издательский дом "Ладога Сортавала"</t>
  </si>
  <si>
    <t>Руководитель________________________________ __Л.П. Гулевич__</t>
  </si>
  <si>
    <t>на 01 октября 2012 года</t>
  </si>
  <si>
    <t>01.10.2012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</si>
</sst>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</numFmts>
  <fonts count="47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horizontal="center" vertical="top"/>
    </xf>
    <xf numFmtId="0" fontId="6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left" indent="2"/>
    </xf>
    <xf numFmtId="49" fontId="10" fillId="0" borderId="12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 indent="2"/>
    </xf>
    <xf numFmtId="0" fontId="10" fillId="0" borderId="13" xfId="0" applyNumberFormat="1" applyFont="1" applyBorder="1" applyAlignment="1">
      <alignment horizontal="left" indent="2"/>
    </xf>
    <xf numFmtId="0" fontId="10" fillId="0" borderId="14" xfId="0" applyNumberFormat="1" applyFont="1" applyBorder="1" applyAlignment="1">
      <alignment horizontal="left" indent="2"/>
    </xf>
    <xf numFmtId="0" fontId="12" fillId="0" borderId="14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left" indent="1"/>
    </xf>
    <xf numFmtId="0" fontId="10" fillId="0" borderId="13" xfId="0" applyNumberFormat="1" applyFont="1" applyBorder="1" applyAlignment="1">
      <alignment horizontal="left" indent="6"/>
    </xf>
    <xf numFmtId="0" fontId="11" fillId="0" borderId="15" xfId="0" applyNumberFormat="1" applyFont="1" applyBorder="1" applyAlignment="1">
      <alignment horizontal="left" indent="1"/>
    </xf>
    <xf numFmtId="0" fontId="12" fillId="0" borderId="19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left"/>
    </xf>
    <xf numFmtId="0" fontId="10" fillId="0" borderId="14" xfId="0" applyNumberFormat="1" applyFont="1" applyBorder="1" applyAlignment="1">
      <alignment horizontal="left"/>
    </xf>
    <xf numFmtId="49" fontId="10" fillId="0" borderId="22" xfId="0" applyNumberFormat="1" applyFont="1" applyBorder="1" applyAlignment="1">
      <alignment horizontal="center"/>
    </xf>
    <xf numFmtId="0" fontId="12" fillId="0" borderId="23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left" indent="1"/>
    </xf>
    <xf numFmtId="49" fontId="10" fillId="0" borderId="2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 indent="2"/>
    </xf>
    <xf numFmtId="0" fontId="2" fillId="0" borderId="11" xfId="0" applyNumberFormat="1" applyFont="1" applyBorder="1" applyAlignment="1">
      <alignment horizontal="left" indent="2"/>
    </xf>
    <xf numFmtId="0" fontId="2" fillId="0" borderId="13" xfId="0" applyNumberFormat="1" applyFont="1" applyBorder="1" applyAlignment="1">
      <alignment horizontal="left" indent="6"/>
    </xf>
    <xf numFmtId="49" fontId="2" fillId="0" borderId="25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left" indent="1"/>
    </xf>
    <xf numFmtId="49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left" indent="2"/>
    </xf>
    <xf numFmtId="0" fontId="2" fillId="0" borderId="15" xfId="0" applyNumberFormat="1" applyFont="1" applyBorder="1" applyAlignment="1">
      <alignment horizontal="left" indent="2"/>
    </xf>
    <xf numFmtId="49" fontId="2" fillId="0" borderId="29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left"/>
    </xf>
    <xf numFmtId="0" fontId="4" fillId="0" borderId="28" xfId="0" applyNumberFormat="1" applyFont="1" applyBorder="1" applyAlignment="1">
      <alignment horizontal="left" indent="1"/>
    </xf>
    <xf numFmtId="0" fontId="2" fillId="0" borderId="14" xfId="0" applyNumberFormat="1" applyFont="1" applyBorder="1" applyAlignment="1">
      <alignment horizontal="left" indent="2"/>
    </xf>
    <xf numFmtId="0" fontId="2" fillId="0" borderId="16" xfId="0" applyNumberFormat="1" applyFont="1" applyBorder="1" applyAlignment="1">
      <alignment horizontal="left" indent="2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left" indent="2"/>
    </xf>
    <xf numFmtId="0" fontId="4" fillId="0" borderId="13" xfId="0" applyNumberFormat="1" applyFont="1" applyBorder="1" applyAlignment="1">
      <alignment horizontal="left" indent="1"/>
    </xf>
    <xf numFmtId="49" fontId="2" fillId="0" borderId="3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right"/>
    </xf>
    <xf numFmtId="0" fontId="2" fillId="0" borderId="36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49" fontId="2" fillId="0" borderId="35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38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176" fontId="10" fillId="0" borderId="22" xfId="0" applyNumberFormat="1" applyFont="1" applyBorder="1" applyAlignment="1">
      <alignment horizontal="right"/>
    </xf>
    <xf numFmtId="176" fontId="10" fillId="0" borderId="12" xfId="0" applyNumberFormat="1" applyFont="1" applyBorder="1" applyAlignment="1">
      <alignment horizontal="right"/>
    </xf>
    <xf numFmtId="176" fontId="10" fillId="0" borderId="27" xfId="0" applyNumberFormat="1" applyFont="1" applyBorder="1" applyAlignment="1">
      <alignment horizontal="right"/>
    </xf>
    <xf numFmtId="176" fontId="10" fillId="0" borderId="31" xfId="0" applyNumberFormat="1" applyFont="1" applyBorder="1" applyAlignment="1">
      <alignment horizontal="right"/>
    </xf>
    <xf numFmtId="176" fontId="10" fillId="0" borderId="24" xfId="0" applyNumberFormat="1" applyFont="1" applyBorder="1" applyAlignment="1">
      <alignment horizontal="right"/>
    </xf>
    <xf numFmtId="176" fontId="10" fillId="0" borderId="40" xfId="0" applyNumberFormat="1" applyFont="1" applyBorder="1" applyAlignment="1">
      <alignment horizontal="right"/>
    </xf>
    <xf numFmtId="0" fontId="2" fillId="0" borderId="41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top"/>
    </xf>
    <xf numFmtId="49" fontId="6" fillId="0" borderId="46" xfId="0" applyNumberFormat="1" applyFont="1" applyBorder="1" applyAlignment="1">
      <alignment horizontal="center" vertical="center"/>
    </xf>
    <xf numFmtId="43" fontId="10" fillId="0" borderId="12" xfId="0" applyNumberFormat="1" applyFont="1" applyBorder="1" applyAlignment="1">
      <alignment horizontal="right"/>
    </xf>
    <xf numFmtId="43" fontId="10" fillId="0" borderId="24" xfId="0" applyNumberFormat="1" applyFont="1" applyBorder="1" applyAlignment="1">
      <alignment horizontal="right"/>
    </xf>
    <xf numFmtId="43" fontId="10" fillId="0" borderId="10" xfId="0" applyNumberFormat="1" applyFont="1" applyBorder="1" applyAlignment="1">
      <alignment horizontal="right"/>
    </xf>
    <xf numFmtId="43" fontId="10" fillId="0" borderId="20" xfId="0" applyNumberFormat="1" applyFont="1" applyBorder="1" applyAlignment="1">
      <alignment horizontal="right"/>
    </xf>
    <xf numFmtId="43" fontId="10" fillId="0" borderId="47" xfId="0" applyNumberFormat="1" applyFont="1" applyBorder="1" applyAlignment="1">
      <alignment horizontal="right"/>
    </xf>
    <xf numFmtId="43" fontId="2" fillId="0" borderId="12" xfId="0" applyNumberFormat="1" applyFont="1" applyBorder="1" applyAlignment="1">
      <alignment horizontal="right"/>
    </xf>
    <xf numFmtId="43" fontId="2" fillId="0" borderId="24" xfId="0" applyNumberFormat="1" applyFont="1" applyBorder="1" applyAlignment="1">
      <alignment horizontal="right"/>
    </xf>
    <xf numFmtId="43" fontId="2" fillId="0" borderId="18" xfId="0" applyNumberFormat="1" applyFont="1" applyBorder="1" applyAlignment="1">
      <alignment horizontal="right"/>
    </xf>
    <xf numFmtId="43" fontId="2" fillId="0" borderId="31" xfId="0" applyNumberFormat="1" applyFont="1" applyBorder="1" applyAlignment="1">
      <alignment horizontal="right"/>
    </xf>
    <xf numFmtId="0" fontId="12" fillId="0" borderId="48" xfId="0" applyNumberFormat="1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center"/>
    </xf>
    <xf numFmtId="0" fontId="12" fillId="0" borderId="40" xfId="0" applyNumberFormat="1" applyFont="1" applyBorder="1" applyAlignment="1">
      <alignment horizontal="center" vertical="center"/>
    </xf>
    <xf numFmtId="0" fontId="12" fillId="0" borderId="50" xfId="0" applyNumberFormat="1" applyFont="1" applyBorder="1" applyAlignment="1">
      <alignment horizontal="center" vertical="center"/>
    </xf>
    <xf numFmtId="0" fontId="12" fillId="0" borderId="51" xfId="0" applyNumberFormat="1" applyFont="1" applyBorder="1" applyAlignment="1">
      <alignment horizontal="center" vertical="center"/>
    </xf>
    <xf numFmtId="0" fontId="12" fillId="0" borderId="52" xfId="0" applyNumberFormat="1" applyFont="1" applyBorder="1" applyAlignment="1">
      <alignment horizontal="center" vertical="center"/>
    </xf>
    <xf numFmtId="0" fontId="12" fillId="0" borderId="47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54" xfId="0" applyNumberFormat="1" applyFont="1" applyBorder="1" applyAlignment="1">
      <alignment horizontal="center"/>
    </xf>
    <xf numFmtId="43" fontId="2" fillId="0" borderId="51" xfId="0" applyNumberFormat="1" applyFont="1" applyBorder="1" applyAlignment="1">
      <alignment horizontal="right"/>
    </xf>
    <xf numFmtId="43" fontId="2" fillId="0" borderId="20" xfId="0" applyNumberFormat="1" applyFont="1" applyBorder="1" applyAlignment="1">
      <alignment horizontal="right"/>
    </xf>
    <xf numFmtId="43" fontId="2" fillId="0" borderId="47" xfId="0" applyNumberFormat="1" applyFont="1" applyBorder="1" applyAlignment="1">
      <alignment horizontal="right"/>
    </xf>
    <xf numFmtId="43" fontId="2" fillId="0" borderId="27" xfId="0" applyNumberFormat="1" applyFont="1" applyBorder="1" applyAlignment="1">
      <alignment horizontal="right"/>
    </xf>
    <xf numFmtId="43" fontId="2" fillId="0" borderId="0" xfId="0" applyNumberFormat="1" applyFont="1" applyBorder="1" applyAlignment="1">
      <alignment horizontal="right"/>
    </xf>
    <xf numFmtId="43" fontId="2" fillId="0" borderId="36" xfId="0" applyNumberFormat="1" applyFont="1" applyBorder="1" applyAlignment="1">
      <alignment horizontal="right"/>
    </xf>
    <xf numFmtId="43" fontId="2" fillId="0" borderId="55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left" indent="1"/>
    </xf>
    <xf numFmtId="0" fontId="7" fillId="0" borderId="0" xfId="0" applyNumberFormat="1" applyFont="1" applyBorder="1" applyAlignment="1">
      <alignment horizontal="left" vertical="top"/>
    </xf>
    <xf numFmtId="176" fontId="10" fillId="0" borderId="56" xfId="0" applyNumberFormat="1" applyFont="1" applyBorder="1" applyAlignment="1">
      <alignment horizontal="right"/>
    </xf>
    <xf numFmtId="176" fontId="10" fillId="0" borderId="51" xfId="0" applyNumberFormat="1" applyFont="1" applyBorder="1" applyAlignment="1">
      <alignment horizontal="right"/>
    </xf>
    <xf numFmtId="49" fontId="10" fillId="0" borderId="57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176" fontId="10" fillId="0" borderId="10" xfId="0" applyNumberFormat="1" applyFont="1" applyBorder="1" applyAlignment="1">
      <alignment horizontal="right"/>
    </xf>
    <xf numFmtId="176" fontId="10" fillId="0" borderId="18" xfId="0" applyNumberFormat="1" applyFont="1" applyBorder="1" applyAlignment="1">
      <alignment horizontal="right"/>
    </xf>
    <xf numFmtId="176" fontId="10" fillId="0" borderId="38" xfId="0" applyNumberFormat="1" applyFont="1" applyBorder="1" applyAlignment="1">
      <alignment horizontal="right"/>
    </xf>
    <xf numFmtId="43" fontId="10" fillId="0" borderId="56" xfId="0" applyNumberFormat="1" applyFont="1" applyBorder="1" applyAlignment="1">
      <alignment horizontal="right"/>
    </xf>
    <xf numFmtId="0" fontId="0" fillId="0" borderId="58" xfId="0" applyBorder="1" applyAlignment="1">
      <alignment horizontal="right"/>
    </xf>
    <xf numFmtId="43" fontId="10" fillId="0" borderId="10" xfId="0" applyNumberFormat="1" applyFont="1" applyBorder="1" applyAlignment="1">
      <alignment horizontal="right"/>
    </xf>
    <xf numFmtId="43" fontId="10" fillId="0" borderId="38" xfId="0" applyNumberFormat="1" applyFont="1" applyBorder="1" applyAlignment="1">
      <alignment horizontal="right"/>
    </xf>
    <xf numFmtId="43" fontId="10" fillId="0" borderId="19" xfId="0" applyNumberFormat="1" applyFont="1" applyBorder="1" applyAlignment="1">
      <alignment horizontal="right"/>
    </xf>
    <xf numFmtId="0" fontId="0" fillId="0" borderId="59" xfId="0" applyBorder="1" applyAlignment="1">
      <alignment horizontal="right"/>
    </xf>
    <xf numFmtId="43" fontId="10" fillId="0" borderId="18" xfId="0" applyNumberFormat="1" applyFont="1" applyBorder="1" applyAlignment="1">
      <alignment horizontal="right"/>
    </xf>
    <xf numFmtId="0" fontId="12" fillId="0" borderId="31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49" fontId="10" fillId="0" borderId="60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 vertical="center"/>
    </xf>
    <xf numFmtId="0" fontId="0" fillId="0" borderId="51" xfId="0" applyBorder="1" applyAlignment="1">
      <alignment horizontal="right"/>
    </xf>
    <xf numFmtId="0" fontId="6" fillId="0" borderId="11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3" fontId="2" fillId="0" borderId="10" xfId="0" applyNumberFormat="1" applyFont="1" applyBorder="1" applyAlignment="1">
      <alignment horizontal="right"/>
    </xf>
    <xf numFmtId="43" fontId="2" fillId="0" borderId="38" xfId="0" applyNumberFormat="1" applyFont="1" applyBorder="1" applyAlignment="1">
      <alignment horizontal="right"/>
    </xf>
    <xf numFmtId="49" fontId="2" fillId="0" borderId="57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43" fontId="2" fillId="0" borderId="56" xfId="0" applyNumberFormat="1" applyFont="1" applyBorder="1" applyAlignment="1">
      <alignment horizontal="right"/>
    </xf>
    <xf numFmtId="43" fontId="2" fillId="0" borderId="58" xfId="0" applyNumberFormat="1" applyFont="1" applyBorder="1" applyAlignment="1">
      <alignment horizontal="right"/>
    </xf>
    <xf numFmtId="43" fontId="2" fillId="0" borderId="24" xfId="0" applyNumberFormat="1" applyFont="1" applyBorder="1" applyAlignment="1">
      <alignment horizontal="right"/>
    </xf>
    <xf numFmtId="43" fontId="2" fillId="0" borderId="12" xfId="0" applyNumberFormat="1" applyFont="1" applyBorder="1" applyAlignment="1">
      <alignment horizontal="right"/>
    </xf>
    <xf numFmtId="49" fontId="2" fillId="0" borderId="61" xfId="0" applyNumberFormat="1" applyFont="1" applyBorder="1" applyAlignment="1">
      <alignment horizontal="center"/>
    </xf>
    <xf numFmtId="43" fontId="2" fillId="0" borderId="61" xfId="0" applyNumberFormat="1" applyFont="1" applyBorder="1" applyAlignment="1">
      <alignment horizontal="right"/>
    </xf>
    <xf numFmtId="49" fontId="2" fillId="0" borderId="6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3" fontId="2" fillId="0" borderId="18" xfId="0" applyNumberFormat="1" applyFont="1" applyBorder="1" applyAlignment="1">
      <alignment horizontal="right"/>
    </xf>
    <xf numFmtId="43" fontId="2" fillId="0" borderId="51" xfId="0" applyNumberFormat="1" applyFont="1" applyBorder="1" applyAlignment="1">
      <alignment horizontal="right"/>
    </xf>
    <xf numFmtId="43" fontId="2" fillId="0" borderId="63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12" fillId="0" borderId="27" xfId="0" applyNumberFormat="1" applyFont="1" applyBorder="1" applyAlignment="1">
      <alignment horizontal="center" vertical="center"/>
    </xf>
    <xf numFmtId="0" fontId="12" fillId="0" borderId="64" xfId="0" applyNumberFormat="1" applyFont="1" applyBorder="1" applyAlignment="1">
      <alignment horizontal="center" vertical="center"/>
    </xf>
    <xf numFmtId="43" fontId="2" fillId="0" borderId="19" xfId="0" applyNumberFormat="1" applyFont="1" applyBorder="1" applyAlignment="1">
      <alignment horizontal="center"/>
    </xf>
    <xf numFmtId="43" fontId="2" fillId="0" borderId="59" xfId="0" applyNumberFormat="1" applyFont="1" applyBorder="1" applyAlignment="1">
      <alignment horizontal="center"/>
    </xf>
    <xf numFmtId="43" fontId="2" fillId="0" borderId="35" xfId="0" applyNumberFormat="1" applyFont="1" applyBorder="1" applyAlignment="1">
      <alignment horizontal="right"/>
    </xf>
    <xf numFmtId="49" fontId="2" fillId="0" borderId="37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/>
    </xf>
    <xf numFmtId="0" fontId="2" fillId="0" borderId="61" xfId="0" applyNumberFormat="1" applyFont="1" applyBorder="1" applyAlignment="1">
      <alignment horizontal="right"/>
    </xf>
    <xf numFmtId="0" fontId="2" fillId="0" borderId="56" xfId="0" applyNumberFormat="1" applyFont="1" applyBorder="1" applyAlignment="1">
      <alignment horizontal="right"/>
    </xf>
    <xf numFmtId="0" fontId="2" fillId="0" borderId="63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38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 horizontal="right"/>
    </xf>
    <xf numFmtId="0" fontId="2" fillId="0" borderId="58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3:J46"/>
  <sheetViews>
    <sheetView tabSelected="1" zoomScalePageLayoutView="0" workbookViewId="0" topLeftCell="A4">
      <selection activeCell="E44" sqref="E44"/>
    </sheetView>
  </sheetViews>
  <sheetFormatPr defaultColWidth="1.37890625" defaultRowHeight="12.75"/>
  <cols>
    <col min="1" max="1" width="45.25390625" style="1" customWidth="1"/>
    <col min="2" max="2" width="7.25390625" style="1" customWidth="1"/>
    <col min="3" max="3" width="7.125" style="1" customWidth="1"/>
    <col min="4" max="4" width="12.125" style="1" bestFit="1" customWidth="1"/>
    <col min="5" max="5" width="11.25390625" style="1" bestFit="1" customWidth="1"/>
    <col min="6" max="6" width="9.75390625" style="1" bestFit="1" customWidth="1"/>
    <col min="7" max="7" width="8.125" style="1" bestFit="1" customWidth="1"/>
    <col min="8" max="8" width="9.125" style="1" customWidth="1"/>
    <col min="9" max="9" width="13.375" style="1" bestFit="1" customWidth="1"/>
    <col min="10" max="10" width="12.125" style="1" bestFit="1" customWidth="1"/>
    <col min="11" max="16384" width="1.37890625" style="1" customWidth="1"/>
  </cols>
  <sheetData>
    <row r="1" s="4" customFormat="1" ht="11.25"/>
    <row r="2" s="4" customFormat="1" ht="11.25"/>
    <row r="3" spans="1:9" s="7" customFormat="1" ht="15.75">
      <c r="A3" s="148" t="s">
        <v>149</v>
      </c>
      <c r="B3" s="148"/>
      <c r="C3" s="148"/>
      <c r="D3" s="148"/>
      <c r="E3" s="148"/>
      <c r="F3" s="148"/>
      <c r="G3" s="148"/>
      <c r="H3" s="148"/>
      <c r="I3" s="148"/>
    </row>
    <row r="4" spans="1:9" s="2" customFormat="1" ht="3.75" customHeight="1" thickBot="1">
      <c r="A4" s="148" t="s">
        <v>150</v>
      </c>
      <c r="B4" s="148"/>
      <c r="C4" s="148"/>
      <c r="D4" s="148"/>
      <c r="E4" s="148"/>
      <c r="F4" s="148"/>
      <c r="G4" s="148"/>
      <c r="H4" s="148"/>
      <c r="I4" s="148"/>
    </row>
    <row r="5" spans="1:10" s="2" customFormat="1" ht="12" customHeight="1" thickBot="1">
      <c r="A5" s="148"/>
      <c r="B5" s="148"/>
      <c r="C5" s="148"/>
      <c r="D5" s="148"/>
      <c r="E5" s="148"/>
      <c r="F5" s="148"/>
      <c r="G5" s="148"/>
      <c r="H5" s="148"/>
      <c r="I5" s="148"/>
      <c r="J5" s="87"/>
    </row>
    <row r="6" spans="2:10" s="12" customFormat="1" ht="12">
      <c r="B6" s="13"/>
      <c r="C6" s="13"/>
      <c r="D6" s="13"/>
      <c r="E6" s="13"/>
      <c r="F6" s="13"/>
      <c r="G6" s="13"/>
      <c r="H6" s="13"/>
      <c r="I6" s="14" t="s">
        <v>0</v>
      </c>
      <c r="J6" s="88" t="s">
        <v>144</v>
      </c>
    </row>
    <row r="7" spans="2:10" s="12" customFormat="1" ht="12.75">
      <c r="B7" s="150" t="s">
        <v>268</v>
      </c>
      <c r="C7" s="150"/>
      <c r="D7" s="151"/>
      <c r="I7" s="14" t="s">
        <v>1</v>
      </c>
      <c r="J7" s="89" t="s">
        <v>269</v>
      </c>
    </row>
    <row r="8" spans="1:10" s="12" customFormat="1" ht="12">
      <c r="A8" s="15" t="s">
        <v>127</v>
      </c>
      <c r="B8" s="149" t="s">
        <v>266</v>
      </c>
      <c r="C8" s="149"/>
      <c r="D8" s="149"/>
      <c r="E8" s="149"/>
      <c r="F8" s="149"/>
      <c r="G8" s="149"/>
      <c r="H8" s="149"/>
      <c r="I8" s="14" t="s">
        <v>6</v>
      </c>
      <c r="J8" s="89"/>
    </row>
    <row r="9" spans="1:10" s="12" customFormat="1" ht="12">
      <c r="A9" s="15" t="s">
        <v>128</v>
      </c>
      <c r="B9" s="146"/>
      <c r="C9" s="146"/>
      <c r="D9" s="146"/>
      <c r="E9" s="146"/>
      <c r="F9" s="146"/>
      <c r="G9" s="146"/>
      <c r="H9" s="146"/>
      <c r="I9" s="14"/>
      <c r="J9" s="90"/>
    </row>
    <row r="10" spans="1:10" s="12" customFormat="1" ht="12">
      <c r="A10" s="15" t="s">
        <v>129</v>
      </c>
      <c r="B10" s="146"/>
      <c r="C10" s="146"/>
      <c r="D10" s="146"/>
      <c r="E10" s="146"/>
      <c r="F10" s="146"/>
      <c r="G10" s="146"/>
      <c r="H10" s="146"/>
      <c r="I10" s="14" t="s">
        <v>49</v>
      </c>
      <c r="J10" s="89" t="s">
        <v>256</v>
      </c>
    </row>
    <row r="11" spans="1:10" s="12" customFormat="1" ht="12">
      <c r="A11" s="15" t="s">
        <v>145</v>
      </c>
      <c r="I11" s="14" t="s">
        <v>6</v>
      </c>
      <c r="J11" s="91" t="s">
        <v>255</v>
      </c>
    </row>
    <row r="12" spans="1:10" s="12" customFormat="1" ht="12">
      <c r="A12" s="15" t="s">
        <v>146</v>
      </c>
      <c r="B12" s="146" t="s">
        <v>258</v>
      </c>
      <c r="C12" s="146"/>
      <c r="D12" s="146"/>
      <c r="E12" s="146"/>
      <c r="F12" s="146"/>
      <c r="G12" s="146"/>
      <c r="H12" s="146"/>
      <c r="I12" s="14" t="s">
        <v>114</v>
      </c>
      <c r="J12" s="89" t="s">
        <v>257</v>
      </c>
    </row>
    <row r="13" spans="1:10" s="12" customFormat="1" ht="12">
      <c r="A13" s="15" t="s">
        <v>147</v>
      </c>
      <c r="B13" s="147" t="s">
        <v>259</v>
      </c>
      <c r="C13" s="147"/>
      <c r="D13" s="147"/>
      <c r="E13" s="147"/>
      <c r="F13" s="147"/>
      <c r="G13" s="147"/>
      <c r="H13" s="147"/>
      <c r="I13" s="14"/>
      <c r="J13" s="89"/>
    </row>
    <row r="14" spans="1:10" s="12" customFormat="1" ht="12">
      <c r="A14" s="15" t="s">
        <v>148</v>
      </c>
      <c r="I14" s="14"/>
      <c r="J14" s="92"/>
    </row>
    <row r="15" spans="1:10" s="12" customFormat="1" ht="12.75" thickBot="1">
      <c r="A15" s="15" t="s">
        <v>130</v>
      </c>
      <c r="I15" s="14" t="s">
        <v>3</v>
      </c>
      <c r="J15" s="93" t="s">
        <v>4</v>
      </c>
    </row>
    <row r="16" spans="1:10" s="12" customFormat="1" ht="12">
      <c r="A16" s="144" t="s">
        <v>151</v>
      </c>
      <c r="B16" s="144"/>
      <c r="C16" s="144"/>
      <c r="D16" s="144"/>
      <c r="E16" s="144"/>
      <c r="F16" s="144"/>
      <c r="G16" s="144"/>
      <c r="H16" s="144"/>
      <c r="I16" s="144"/>
      <c r="J16" s="144"/>
    </row>
    <row r="17" spans="1:10" s="17" customFormat="1" ht="9.75">
      <c r="A17" s="39" t="s">
        <v>5</v>
      </c>
      <c r="B17" s="33" t="s">
        <v>7</v>
      </c>
      <c r="C17" s="32" t="s">
        <v>7</v>
      </c>
      <c r="D17" s="32" t="s">
        <v>152</v>
      </c>
      <c r="E17" s="139" t="s">
        <v>159</v>
      </c>
      <c r="F17" s="140"/>
      <c r="G17" s="140"/>
      <c r="H17" s="140"/>
      <c r="I17" s="140"/>
      <c r="J17" s="32" t="s">
        <v>158</v>
      </c>
    </row>
    <row r="18" spans="1:10" s="17" customFormat="1" ht="9.75">
      <c r="A18" s="26"/>
      <c r="B18" s="28" t="s">
        <v>183</v>
      </c>
      <c r="C18" s="27" t="s">
        <v>155</v>
      </c>
      <c r="D18" s="27" t="s">
        <v>154</v>
      </c>
      <c r="E18" s="27" t="s">
        <v>160</v>
      </c>
      <c r="F18" s="27" t="s">
        <v>185</v>
      </c>
      <c r="G18" s="27" t="s">
        <v>162</v>
      </c>
      <c r="H18" s="33" t="s">
        <v>165</v>
      </c>
      <c r="I18" s="27" t="s">
        <v>164</v>
      </c>
      <c r="J18" s="27" t="s">
        <v>154</v>
      </c>
    </row>
    <row r="19" spans="1:10" s="17" customFormat="1" ht="9.75">
      <c r="A19" s="26"/>
      <c r="B19" s="76" t="s">
        <v>184</v>
      </c>
      <c r="C19" s="27" t="s">
        <v>156</v>
      </c>
      <c r="D19" s="27" t="s">
        <v>153</v>
      </c>
      <c r="E19" s="27" t="s">
        <v>161</v>
      </c>
      <c r="F19" s="27" t="s">
        <v>186</v>
      </c>
      <c r="G19" s="27" t="s">
        <v>163</v>
      </c>
      <c r="H19" s="76" t="s">
        <v>166</v>
      </c>
      <c r="I19" s="27"/>
      <c r="J19" s="27" t="s">
        <v>153</v>
      </c>
    </row>
    <row r="20" spans="1:10" s="17" customFormat="1" ht="10.5" thickBot="1">
      <c r="A20" s="25">
        <v>1</v>
      </c>
      <c r="B20" s="35">
        <v>2</v>
      </c>
      <c r="C20" s="32">
        <v>3</v>
      </c>
      <c r="D20" s="32">
        <v>4</v>
      </c>
      <c r="E20" s="32">
        <v>5</v>
      </c>
      <c r="F20" s="32">
        <v>6</v>
      </c>
      <c r="G20" s="32">
        <v>7</v>
      </c>
      <c r="H20" s="35">
        <v>8</v>
      </c>
      <c r="I20" s="32">
        <v>9</v>
      </c>
      <c r="J20" s="34">
        <v>10</v>
      </c>
    </row>
    <row r="21" spans="1:10" s="16" customFormat="1" ht="11.25">
      <c r="A21" s="36" t="s">
        <v>189</v>
      </c>
      <c r="B21" s="78" t="s">
        <v>11</v>
      </c>
      <c r="C21" s="38"/>
      <c r="D21" s="81">
        <f aca="true" t="shared" si="0" ref="D21:J21">D41</f>
        <v>481500</v>
      </c>
      <c r="E21" s="81">
        <f t="shared" si="0"/>
        <v>340260</v>
      </c>
      <c r="F21" s="81">
        <f t="shared" si="0"/>
        <v>0</v>
      </c>
      <c r="G21" s="81">
        <f t="shared" si="0"/>
        <v>0</v>
      </c>
      <c r="H21" s="83">
        <f t="shared" si="0"/>
        <v>0</v>
      </c>
      <c r="I21" s="81">
        <f t="shared" si="0"/>
        <v>340260</v>
      </c>
      <c r="J21" s="86">
        <f t="shared" si="0"/>
        <v>141240</v>
      </c>
    </row>
    <row r="22" spans="1:10" s="16" customFormat="1" ht="11.25">
      <c r="A22" s="31" t="s">
        <v>8</v>
      </c>
      <c r="B22" s="79" t="s">
        <v>12</v>
      </c>
      <c r="C22" s="20" t="s">
        <v>22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5">
        <v>0</v>
      </c>
    </row>
    <row r="23" spans="1:10" s="16" customFormat="1" ht="11.25">
      <c r="A23" s="30" t="s">
        <v>132</v>
      </c>
      <c r="B23" s="125" t="s">
        <v>134</v>
      </c>
      <c r="C23" s="127" t="s">
        <v>22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6">
        <v>0</v>
      </c>
      <c r="J23" s="136">
        <v>0</v>
      </c>
    </row>
    <row r="24" spans="1:10" s="16" customFormat="1" ht="11.25">
      <c r="A24" s="19" t="s">
        <v>167</v>
      </c>
      <c r="B24" s="142"/>
      <c r="C24" s="143"/>
      <c r="D24" s="135"/>
      <c r="E24" s="135"/>
      <c r="F24" s="135"/>
      <c r="G24" s="135"/>
      <c r="H24" s="135"/>
      <c r="I24" s="137"/>
      <c r="J24" s="137"/>
    </row>
    <row r="25" spans="1:10" s="16" customFormat="1" ht="11.25">
      <c r="A25" s="31" t="s">
        <v>157</v>
      </c>
      <c r="B25" s="79" t="s">
        <v>13</v>
      </c>
      <c r="C25" s="20" t="s">
        <v>23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5">
        <v>0</v>
      </c>
    </row>
    <row r="26" spans="1:10" s="16" customFormat="1" ht="11.25">
      <c r="A26" s="40" t="s">
        <v>250</v>
      </c>
      <c r="B26" s="79" t="s">
        <v>14</v>
      </c>
      <c r="C26" s="18" t="s">
        <v>24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94">
        <v>0</v>
      </c>
      <c r="J26" s="95">
        <v>0</v>
      </c>
    </row>
    <row r="27" spans="1:10" s="16" customFormat="1" ht="11.25">
      <c r="A27" s="31" t="s">
        <v>115</v>
      </c>
      <c r="B27" s="79" t="s">
        <v>15</v>
      </c>
      <c r="C27" s="20" t="s">
        <v>25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5">
        <v>0</v>
      </c>
    </row>
    <row r="28" spans="1:10" s="16" customFormat="1" ht="11.25">
      <c r="A28" s="30" t="s">
        <v>131</v>
      </c>
      <c r="B28" s="125" t="s">
        <v>16</v>
      </c>
      <c r="C28" s="127" t="s">
        <v>26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6">
        <v>0</v>
      </c>
      <c r="J28" s="132">
        <v>0</v>
      </c>
    </row>
    <row r="29" spans="1:10" s="16" customFormat="1" ht="11.25">
      <c r="A29" s="21" t="s">
        <v>187</v>
      </c>
      <c r="B29" s="126"/>
      <c r="C29" s="128"/>
      <c r="D29" s="138"/>
      <c r="E29" s="138"/>
      <c r="F29" s="138"/>
      <c r="G29" s="138"/>
      <c r="H29" s="138"/>
      <c r="I29" s="141"/>
      <c r="J29" s="145"/>
    </row>
    <row r="30" spans="1:10" s="16" customFormat="1" ht="11.25">
      <c r="A30" s="19" t="s">
        <v>188</v>
      </c>
      <c r="B30" s="142"/>
      <c r="C30" s="143"/>
      <c r="D30" s="135"/>
      <c r="E30" s="135"/>
      <c r="F30" s="135"/>
      <c r="G30" s="135"/>
      <c r="H30" s="135"/>
      <c r="I30" s="137"/>
      <c r="J30" s="133"/>
    </row>
    <row r="31" spans="1:10" s="16" customFormat="1" ht="11.25">
      <c r="A31" s="23" t="s">
        <v>116</v>
      </c>
      <c r="B31" s="79" t="s">
        <v>17</v>
      </c>
      <c r="C31" s="20" t="s">
        <v>27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5">
        <v>0</v>
      </c>
    </row>
    <row r="32" spans="1:10" s="16" customFormat="1" ht="11.25">
      <c r="A32" s="31" t="s">
        <v>9</v>
      </c>
      <c r="B32" s="79" t="s">
        <v>18</v>
      </c>
      <c r="C32" s="20" t="s">
        <v>143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5">
        <v>0</v>
      </c>
    </row>
    <row r="33" spans="1:10" s="16" customFormat="1" ht="11.25">
      <c r="A33" s="30" t="s">
        <v>131</v>
      </c>
      <c r="B33" s="125" t="s">
        <v>19</v>
      </c>
      <c r="C33" s="127" t="s">
        <v>107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6">
        <v>0</v>
      </c>
      <c r="J33" s="132">
        <v>0</v>
      </c>
    </row>
    <row r="34" spans="1:10" s="16" customFormat="1" ht="11.25">
      <c r="A34" s="19" t="s">
        <v>176</v>
      </c>
      <c r="B34" s="142"/>
      <c r="C34" s="143"/>
      <c r="D34" s="135"/>
      <c r="E34" s="135"/>
      <c r="F34" s="135"/>
      <c r="G34" s="135"/>
      <c r="H34" s="135"/>
      <c r="I34" s="137"/>
      <c r="J34" s="133"/>
    </row>
    <row r="35" spans="1:10" s="16" customFormat="1" ht="11.25">
      <c r="A35" s="23" t="s">
        <v>177</v>
      </c>
      <c r="B35" s="79" t="s">
        <v>20</v>
      </c>
      <c r="C35" s="20" t="s">
        <v>108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5">
        <v>0</v>
      </c>
    </row>
    <row r="36" spans="1:10" s="16" customFormat="1" ht="11.25">
      <c r="A36" s="23" t="s">
        <v>178</v>
      </c>
      <c r="B36" s="79" t="s">
        <v>168</v>
      </c>
      <c r="C36" s="20" t="s">
        <v>109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5">
        <v>0</v>
      </c>
    </row>
    <row r="37" spans="1:10" s="16" customFormat="1" ht="11.25">
      <c r="A37" s="23" t="s">
        <v>179</v>
      </c>
      <c r="B37" s="79" t="s">
        <v>169</v>
      </c>
      <c r="C37" s="20" t="s">
        <v>35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5">
        <v>0</v>
      </c>
    </row>
    <row r="38" spans="1:10" s="16" customFormat="1" ht="11.25">
      <c r="A38" s="22" t="s">
        <v>180</v>
      </c>
      <c r="B38" s="79" t="s">
        <v>133</v>
      </c>
      <c r="C38" s="20" t="s">
        <v>42</v>
      </c>
      <c r="D38" s="94">
        <v>0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5">
        <v>0</v>
      </c>
    </row>
    <row r="39" spans="1:10" s="16" customFormat="1" ht="11.25">
      <c r="A39" s="21" t="s">
        <v>181</v>
      </c>
      <c r="B39" s="79" t="s">
        <v>170</v>
      </c>
      <c r="C39" s="20" t="s">
        <v>43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94">
        <v>0</v>
      </c>
      <c r="J39" s="95">
        <v>0</v>
      </c>
    </row>
    <row r="40" spans="1:10" s="16" customFormat="1" ht="11.25">
      <c r="A40" s="19" t="s">
        <v>182</v>
      </c>
      <c r="B40" s="79" t="s">
        <v>171</v>
      </c>
      <c r="C40" s="20" t="s">
        <v>113</v>
      </c>
      <c r="D40" s="94">
        <v>0</v>
      </c>
      <c r="E40" s="94">
        <v>0</v>
      </c>
      <c r="F40" s="94">
        <v>0</v>
      </c>
      <c r="G40" s="94">
        <v>0</v>
      </c>
      <c r="H40" s="94">
        <v>0</v>
      </c>
      <c r="I40" s="94">
        <v>0</v>
      </c>
      <c r="J40" s="95">
        <v>0</v>
      </c>
    </row>
    <row r="41" spans="1:10" s="16" customFormat="1" ht="11.25">
      <c r="A41" s="29" t="s">
        <v>10</v>
      </c>
      <c r="B41" s="79" t="s">
        <v>21</v>
      </c>
      <c r="C41" s="20" t="s">
        <v>33</v>
      </c>
      <c r="D41" s="82">
        <f aca="true" t="shared" si="1" ref="D41:J41">D42</f>
        <v>481500</v>
      </c>
      <c r="E41" s="82">
        <f t="shared" si="1"/>
        <v>340260</v>
      </c>
      <c r="F41" s="82">
        <f t="shared" si="1"/>
        <v>0</v>
      </c>
      <c r="G41" s="82">
        <f t="shared" si="1"/>
        <v>0</v>
      </c>
      <c r="H41" s="84">
        <f t="shared" si="1"/>
        <v>0</v>
      </c>
      <c r="I41" s="82">
        <f t="shared" si="1"/>
        <v>340260</v>
      </c>
      <c r="J41" s="85">
        <f t="shared" si="1"/>
        <v>141240</v>
      </c>
    </row>
    <row r="42" spans="1:10" s="16" customFormat="1" ht="11.25">
      <c r="A42" s="30" t="s">
        <v>132</v>
      </c>
      <c r="B42" s="125" t="s">
        <v>134</v>
      </c>
      <c r="C42" s="127" t="s">
        <v>33</v>
      </c>
      <c r="D42" s="129">
        <v>481500</v>
      </c>
      <c r="E42" s="129">
        <v>340260</v>
      </c>
      <c r="F42" s="129">
        <v>0</v>
      </c>
      <c r="G42" s="129">
        <v>0</v>
      </c>
      <c r="H42" s="129">
        <v>0</v>
      </c>
      <c r="I42" s="129">
        <f>E42+F42+G42+H42</f>
        <v>340260</v>
      </c>
      <c r="J42" s="123">
        <f>D42-I42</f>
        <v>141240</v>
      </c>
    </row>
    <row r="43" spans="1:10" s="16" customFormat="1" ht="11.25">
      <c r="A43" s="21" t="s">
        <v>172</v>
      </c>
      <c r="B43" s="126"/>
      <c r="C43" s="128"/>
      <c r="D43" s="130"/>
      <c r="E43" s="130"/>
      <c r="F43" s="130"/>
      <c r="G43" s="130"/>
      <c r="H43" s="131"/>
      <c r="I43" s="130"/>
      <c r="J43" s="124"/>
    </row>
    <row r="44" spans="1:10" s="16" customFormat="1" ht="11.25">
      <c r="A44" s="23" t="s">
        <v>251</v>
      </c>
      <c r="B44" s="79" t="s">
        <v>135</v>
      </c>
      <c r="C44" s="20" t="s">
        <v>33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94">
        <v>0</v>
      </c>
      <c r="J44" s="95">
        <v>0</v>
      </c>
    </row>
    <row r="45" spans="1:10" s="16" customFormat="1" ht="11.25">
      <c r="A45" s="23" t="s">
        <v>173</v>
      </c>
      <c r="B45" s="79" t="s">
        <v>174</v>
      </c>
      <c r="C45" s="20" t="s">
        <v>33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5">
        <v>0</v>
      </c>
    </row>
    <row r="46" spans="1:10" s="16" customFormat="1" ht="12" thickBot="1">
      <c r="A46" s="37" t="s">
        <v>252</v>
      </c>
      <c r="B46" s="80" t="s">
        <v>175</v>
      </c>
      <c r="C46" s="41" t="s">
        <v>33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97">
        <v>0</v>
      </c>
      <c r="J46" s="98">
        <v>0</v>
      </c>
    </row>
  </sheetData>
  <sheetProtection/>
  <mergeCells count="46">
    <mergeCell ref="B9:H9"/>
    <mergeCell ref="B10:H10"/>
    <mergeCell ref="B12:H12"/>
    <mergeCell ref="B13:H13"/>
    <mergeCell ref="A3:I3"/>
    <mergeCell ref="A4:I5"/>
    <mergeCell ref="B8:H8"/>
    <mergeCell ref="B7:D7"/>
    <mergeCell ref="B33:B34"/>
    <mergeCell ref="C33:C34"/>
    <mergeCell ref="C23:C24"/>
    <mergeCell ref="B23:B24"/>
    <mergeCell ref="A16:J16"/>
    <mergeCell ref="J28:J30"/>
    <mergeCell ref="F28:F30"/>
    <mergeCell ref="E28:E30"/>
    <mergeCell ref="B28:B30"/>
    <mergeCell ref="C28:C30"/>
    <mergeCell ref="E17:I17"/>
    <mergeCell ref="G28:G30"/>
    <mergeCell ref="H28:H30"/>
    <mergeCell ref="F33:F34"/>
    <mergeCell ref="G33:G34"/>
    <mergeCell ref="H33:H34"/>
    <mergeCell ref="I33:I34"/>
    <mergeCell ref="I28:I30"/>
    <mergeCell ref="E33:E34"/>
    <mergeCell ref="J33:J34"/>
    <mergeCell ref="D23:D24"/>
    <mergeCell ref="E23:E24"/>
    <mergeCell ref="F23:F24"/>
    <mergeCell ref="G23:G24"/>
    <mergeCell ref="H23:H24"/>
    <mergeCell ref="I23:I24"/>
    <mergeCell ref="J23:J24"/>
    <mergeCell ref="D33:D34"/>
    <mergeCell ref="D28:D30"/>
    <mergeCell ref="J42:J43"/>
    <mergeCell ref="B42:B43"/>
    <mergeCell ref="C42:C43"/>
    <mergeCell ref="D42:D43"/>
    <mergeCell ref="E42:E43"/>
    <mergeCell ref="F42:F43"/>
    <mergeCell ref="G42:G43"/>
    <mergeCell ref="H42:H43"/>
    <mergeCell ref="I42:I4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L33"/>
  <sheetViews>
    <sheetView zoomScalePageLayoutView="0" workbookViewId="0" topLeftCell="B5">
      <pane xSplit="14955" topLeftCell="H1" activePane="topLeft" state="split"/>
      <selection pane="topLeft" activeCell="E24" sqref="E24"/>
      <selection pane="topRight" activeCell="S21" sqref="S21"/>
    </sheetView>
  </sheetViews>
  <sheetFormatPr defaultColWidth="1.37890625" defaultRowHeight="12.75"/>
  <cols>
    <col min="1" max="1" width="53.625" style="1" customWidth="1"/>
    <col min="2" max="2" width="4.00390625" style="1" bestFit="1" customWidth="1"/>
    <col min="3" max="3" width="4.75390625" style="1" bestFit="1" customWidth="1"/>
    <col min="4" max="4" width="13.625" style="1" customWidth="1"/>
    <col min="5" max="5" width="14.375" style="1" customWidth="1"/>
    <col min="6" max="6" width="10.75390625" style="1" customWidth="1"/>
    <col min="7" max="7" width="10.125" style="1" customWidth="1"/>
    <col min="8" max="8" width="10.625" style="1" customWidth="1"/>
    <col min="9" max="9" width="12.625" style="1" bestFit="1" customWidth="1"/>
    <col min="10" max="10" width="14.00390625" style="1" customWidth="1"/>
    <col min="11" max="16384" width="1.37890625" style="1" customWidth="1"/>
  </cols>
  <sheetData>
    <row r="1" s="5" customFormat="1" ht="12">
      <c r="K1" s="6" t="s">
        <v>191</v>
      </c>
    </row>
    <row r="2" s="5" customFormat="1" ht="12"/>
    <row r="3" spans="1:10" s="2" customFormat="1" ht="12.75">
      <c r="A3" s="158" t="s">
        <v>190</v>
      </c>
      <c r="B3" s="158"/>
      <c r="C3" s="158"/>
      <c r="D3" s="158"/>
      <c r="E3" s="158"/>
      <c r="F3" s="158"/>
      <c r="G3" s="158"/>
      <c r="H3" s="158"/>
      <c r="I3" s="158"/>
      <c r="J3" s="158"/>
    </row>
    <row r="4" s="2" customFormat="1" ht="12.75"/>
    <row r="5" spans="1:10" s="17" customFormat="1" ht="9.75">
      <c r="A5" s="39" t="s">
        <v>5</v>
      </c>
      <c r="B5" s="32" t="s">
        <v>7</v>
      </c>
      <c r="C5" s="32" t="s">
        <v>7</v>
      </c>
      <c r="D5" s="32" t="s">
        <v>152</v>
      </c>
      <c r="E5" s="139" t="s">
        <v>159</v>
      </c>
      <c r="F5" s="140"/>
      <c r="G5" s="140"/>
      <c r="H5" s="140"/>
      <c r="I5" s="140"/>
      <c r="J5" s="33" t="s">
        <v>158</v>
      </c>
    </row>
    <row r="6" spans="1:10" s="17" customFormat="1" ht="9.75">
      <c r="A6" s="26"/>
      <c r="B6" s="27" t="s">
        <v>183</v>
      </c>
      <c r="C6" s="27" t="s">
        <v>155</v>
      </c>
      <c r="D6" s="27" t="s">
        <v>154</v>
      </c>
      <c r="E6" s="27" t="s">
        <v>160</v>
      </c>
      <c r="F6" s="27" t="s">
        <v>185</v>
      </c>
      <c r="G6" s="27" t="s">
        <v>162</v>
      </c>
      <c r="H6" s="27" t="s">
        <v>165</v>
      </c>
      <c r="I6" s="27" t="s">
        <v>164</v>
      </c>
      <c r="J6" s="28" t="s">
        <v>154</v>
      </c>
    </row>
    <row r="7" spans="1:10" s="17" customFormat="1" ht="9.75">
      <c r="A7" s="26"/>
      <c r="B7" s="27" t="s">
        <v>184</v>
      </c>
      <c r="C7" s="27" t="s">
        <v>156</v>
      </c>
      <c r="D7" s="27" t="s">
        <v>153</v>
      </c>
      <c r="E7" s="27" t="s">
        <v>161</v>
      </c>
      <c r="F7" s="27" t="s">
        <v>186</v>
      </c>
      <c r="G7" s="27" t="s">
        <v>163</v>
      </c>
      <c r="H7" s="27" t="s">
        <v>166</v>
      </c>
      <c r="I7" s="27"/>
      <c r="J7" s="76" t="s">
        <v>153</v>
      </c>
    </row>
    <row r="8" spans="1:10" s="17" customFormat="1" ht="10.5" thickBot="1">
      <c r="A8" s="25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5">
        <v>10</v>
      </c>
    </row>
    <row r="9" spans="1:12" ht="15" customHeight="1">
      <c r="A9" s="56" t="s">
        <v>192</v>
      </c>
      <c r="B9" s="55" t="s">
        <v>2</v>
      </c>
      <c r="C9" s="52" t="s">
        <v>143</v>
      </c>
      <c r="D9" s="117">
        <f>D10+D16+D24+D28+Лист3!D7+Лист3!D12+Лист3!D17+Лист3!D18+Лист3!D24</f>
        <v>481500</v>
      </c>
      <c r="E9" s="117">
        <f>E10+E16+E24+E28+Лист3!E7+Лист3!E12+Лист3!E17+Лист3!E18+Лист3!E24</f>
        <v>249803.76</v>
      </c>
      <c r="F9" s="117">
        <f>F10+F16+F24+F28+Лист3!F7+Лист3!F12+Лист3!F17+Лист3!F18+Лист3!F24</f>
        <v>0</v>
      </c>
      <c r="G9" s="117">
        <f>G10+G16+G24+G28+Лист3!G7+Лист3!G12+Лист3!G17+Лист3!G18+Лист3!G24</f>
        <v>55845.5</v>
      </c>
      <c r="H9" s="117">
        <f>H10+H16+H24+H28+Лист3!H7+Лист3!H12+Лист3!H17+Лист3!H18+Лист3!H24</f>
        <v>0</v>
      </c>
      <c r="I9" s="117">
        <f>I10+I16+I24+I28+Лист3!I7+Лист3!I12+Лист3!I17+Лист3!I18+Лист3!I24</f>
        <v>305649.26</v>
      </c>
      <c r="J9" s="119">
        <f>J10+J16+J24+J28+Лист3!J7+Лист3!J12+Лист3!J17+Лист3!J18+Лист3!J24</f>
        <v>175850.74</v>
      </c>
      <c r="K9" s="118"/>
      <c r="L9" s="111"/>
    </row>
    <row r="10" spans="1:10" ht="12.75">
      <c r="A10" s="47" t="s">
        <v>131</v>
      </c>
      <c r="B10" s="154" t="s">
        <v>28</v>
      </c>
      <c r="C10" s="156" t="s">
        <v>68</v>
      </c>
      <c r="D10" s="152">
        <f aca="true" t="shared" si="0" ref="D10:I10">D12+D14+D15</f>
        <v>326200</v>
      </c>
      <c r="E10" s="152">
        <f t="shared" si="0"/>
        <v>163614.19</v>
      </c>
      <c r="F10" s="152">
        <f t="shared" si="0"/>
        <v>0</v>
      </c>
      <c r="G10" s="152">
        <f t="shared" si="0"/>
        <v>55845.5</v>
      </c>
      <c r="H10" s="152">
        <f t="shared" si="0"/>
        <v>0</v>
      </c>
      <c r="I10" s="152">
        <f t="shared" si="0"/>
        <v>219459.69</v>
      </c>
      <c r="J10" s="159">
        <f>D10-I10</f>
        <v>106740.31</v>
      </c>
    </row>
    <row r="11" spans="1:10" ht="12.75">
      <c r="A11" s="57" t="s">
        <v>123</v>
      </c>
      <c r="B11" s="155"/>
      <c r="C11" s="157"/>
      <c r="D11" s="153"/>
      <c r="E11" s="153"/>
      <c r="F11" s="153"/>
      <c r="G11" s="153"/>
      <c r="H11" s="153"/>
      <c r="I11" s="153"/>
      <c r="J11" s="160"/>
    </row>
    <row r="12" spans="1:10" ht="12.75">
      <c r="A12" s="47" t="s">
        <v>131</v>
      </c>
      <c r="B12" s="154" t="s">
        <v>59</v>
      </c>
      <c r="C12" s="156" t="s">
        <v>69</v>
      </c>
      <c r="D12" s="152">
        <v>250500</v>
      </c>
      <c r="E12" s="152">
        <v>98384</v>
      </c>
      <c r="F12" s="152">
        <v>0</v>
      </c>
      <c r="G12" s="152">
        <v>55845.5</v>
      </c>
      <c r="H12" s="152">
        <v>0</v>
      </c>
      <c r="I12" s="152">
        <f>H12+G12+F12+E12</f>
        <v>154229.5</v>
      </c>
      <c r="J12" s="159">
        <f>D12-I12</f>
        <v>96270.5</v>
      </c>
    </row>
    <row r="13" spans="1:10" ht="12.75">
      <c r="A13" s="53" t="s">
        <v>50</v>
      </c>
      <c r="B13" s="155"/>
      <c r="C13" s="157"/>
      <c r="D13" s="153"/>
      <c r="E13" s="153"/>
      <c r="F13" s="153"/>
      <c r="G13" s="153"/>
      <c r="H13" s="153"/>
      <c r="I13" s="153"/>
      <c r="J13" s="160"/>
    </row>
    <row r="14" spans="1:10" ht="15" customHeight="1">
      <c r="A14" s="54" t="s">
        <v>51</v>
      </c>
      <c r="B14" s="50" t="s">
        <v>60</v>
      </c>
      <c r="C14" s="43" t="s">
        <v>70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f>H14+G14+F14+E14</f>
        <v>0</v>
      </c>
      <c r="J14" s="100">
        <f>D14-I14</f>
        <v>0</v>
      </c>
    </row>
    <row r="15" spans="1:10" ht="15" customHeight="1">
      <c r="A15" s="53" t="s">
        <v>117</v>
      </c>
      <c r="B15" s="50" t="s">
        <v>61</v>
      </c>
      <c r="C15" s="43" t="s">
        <v>75</v>
      </c>
      <c r="D15" s="99">
        <v>75700</v>
      </c>
      <c r="E15" s="99">
        <v>65230.19</v>
      </c>
      <c r="F15" s="99">
        <v>0</v>
      </c>
      <c r="G15" s="99">
        <v>0</v>
      </c>
      <c r="H15" s="99">
        <v>0</v>
      </c>
      <c r="I15" s="99">
        <f>H15+G15+F15+E15</f>
        <v>65230.19</v>
      </c>
      <c r="J15" s="100">
        <f>D15-I15</f>
        <v>10469.809999999998</v>
      </c>
    </row>
    <row r="16" spans="1:10" ht="15" customHeight="1">
      <c r="A16" s="51" t="s">
        <v>118</v>
      </c>
      <c r="B16" s="50" t="s">
        <v>29</v>
      </c>
      <c r="C16" s="43" t="s">
        <v>76</v>
      </c>
      <c r="D16" s="99">
        <f aca="true" t="shared" si="1" ref="D16:I16">D17+D19+D20+D21+D22+D23</f>
        <v>101300</v>
      </c>
      <c r="E16" s="99">
        <f t="shared" si="1"/>
        <v>81189.57</v>
      </c>
      <c r="F16" s="99">
        <f t="shared" si="1"/>
        <v>0</v>
      </c>
      <c r="G16" s="99">
        <f t="shared" si="1"/>
        <v>0</v>
      </c>
      <c r="H16" s="99">
        <f t="shared" si="1"/>
        <v>0</v>
      </c>
      <c r="I16" s="99">
        <f t="shared" si="1"/>
        <v>81189.57</v>
      </c>
      <c r="J16" s="100">
        <f>D16-I16</f>
        <v>20110.429999999993</v>
      </c>
    </row>
    <row r="17" spans="1:10" ht="12.75">
      <c r="A17" s="47" t="s">
        <v>131</v>
      </c>
      <c r="B17" s="154" t="s">
        <v>30</v>
      </c>
      <c r="C17" s="156" t="s">
        <v>77</v>
      </c>
      <c r="D17" s="162">
        <v>2100</v>
      </c>
      <c r="E17" s="162">
        <v>2017.21</v>
      </c>
      <c r="F17" s="162">
        <v>0</v>
      </c>
      <c r="G17" s="162">
        <v>0</v>
      </c>
      <c r="H17" s="162">
        <v>0</v>
      </c>
      <c r="I17" s="162">
        <f>H17+G17+F17+E17</f>
        <v>2017.21</v>
      </c>
      <c r="J17" s="161">
        <f>D17-I17</f>
        <v>82.78999999999996</v>
      </c>
    </row>
    <row r="18" spans="1:10" ht="12.75">
      <c r="A18" s="46" t="s">
        <v>52</v>
      </c>
      <c r="B18" s="155"/>
      <c r="C18" s="157"/>
      <c r="D18" s="162"/>
      <c r="E18" s="162"/>
      <c r="F18" s="162"/>
      <c r="G18" s="162"/>
      <c r="H18" s="162"/>
      <c r="I18" s="162"/>
      <c r="J18" s="161"/>
    </row>
    <row r="19" spans="1:10" ht="15" customHeight="1">
      <c r="A19" s="46" t="s">
        <v>53</v>
      </c>
      <c r="B19" s="50" t="s">
        <v>31</v>
      </c>
      <c r="C19" s="43" t="s">
        <v>78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f aca="true" t="shared" si="2" ref="I19:I25">H19+G19+F19+E19</f>
        <v>0</v>
      </c>
      <c r="J19" s="100">
        <f aca="true" t="shared" si="3" ref="J19:J24">D19-I19</f>
        <v>0</v>
      </c>
    </row>
    <row r="20" spans="1:10" ht="15" customHeight="1">
      <c r="A20" s="58" t="s">
        <v>54</v>
      </c>
      <c r="B20" s="50" t="s">
        <v>32</v>
      </c>
      <c r="C20" s="43" t="s">
        <v>79</v>
      </c>
      <c r="D20" s="99">
        <v>27800</v>
      </c>
      <c r="E20" s="99">
        <v>18714.08</v>
      </c>
      <c r="F20" s="99">
        <v>0</v>
      </c>
      <c r="G20" s="99">
        <v>0</v>
      </c>
      <c r="H20" s="99">
        <v>0</v>
      </c>
      <c r="I20" s="99">
        <f t="shared" si="2"/>
        <v>18714.08</v>
      </c>
      <c r="J20" s="100">
        <f t="shared" si="3"/>
        <v>9085.919999999998</v>
      </c>
    </row>
    <row r="21" spans="1:10" ht="15" customHeight="1">
      <c r="A21" s="59" t="s">
        <v>55</v>
      </c>
      <c r="B21" s="50" t="s">
        <v>62</v>
      </c>
      <c r="C21" s="43" t="s">
        <v>80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f t="shared" si="2"/>
        <v>0</v>
      </c>
      <c r="J21" s="100">
        <f t="shared" si="3"/>
        <v>0</v>
      </c>
    </row>
    <row r="22" spans="1:10" ht="15" customHeight="1">
      <c r="A22" s="58" t="s">
        <v>119</v>
      </c>
      <c r="B22" s="50" t="s">
        <v>63</v>
      </c>
      <c r="C22" s="43" t="s">
        <v>81</v>
      </c>
      <c r="D22" s="99">
        <v>2000</v>
      </c>
      <c r="E22" s="99">
        <v>1377.65</v>
      </c>
      <c r="F22" s="99">
        <v>0</v>
      </c>
      <c r="G22" s="99">
        <v>0</v>
      </c>
      <c r="H22" s="99">
        <v>0</v>
      </c>
      <c r="I22" s="99">
        <f t="shared" si="2"/>
        <v>1377.65</v>
      </c>
      <c r="J22" s="100">
        <f t="shared" si="3"/>
        <v>622.3499999999999</v>
      </c>
    </row>
    <row r="23" spans="1:10" ht="15" customHeight="1">
      <c r="A23" s="46" t="s">
        <v>124</v>
      </c>
      <c r="B23" s="50" t="s">
        <v>64</v>
      </c>
      <c r="C23" s="43" t="s">
        <v>82</v>
      </c>
      <c r="D23" s="99">
        <v>69400</v>
      </c>
      <c r="E23" s="99">
        <v>59080.63</v>
      </c>
      <c r="F23" s="99">
        <v>0</v>
      </c>
      <c r="G23" s="99"/>
      <c r="H23" s="99"/>
      <c r="I23" s="99">
        <f t="shared" si="2"/>
        <v>59080.63</v>
      </c>
      <c r="J23" s="100">
        <f t="shared" si="3"/>
        <v>10319.370000000003</v>
      </c>
    </row>
    <row r="24" spans="1:10" ht="15" customHeight="1">
      <c r="A24" s="51" t="s">
        <v>136</v>
      </c>
      <c r="B24" s="50" t="s">
        <v>65</v>
      </c>
      <c r="C24" s="43" t="s">
        <v>71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f t="shared" si="2"/>
        <v>0</v>
      </c>
      <c r="J24" s="100">
        <f t="shared" si="3"/>
        <v>0</v>
      </c>
    </row>
    <row r="25" spans="1:10" ht="12.75">
      <c r="A25" s="47" t="s">
        <v>131</v>
      </c>
      <c r="B25" s="154" t="s">
        <v>66</v>
      </c>
      <c r="C25" s="156" t="s">
        <v>72</v>
      </c>
      <c r="D25" s="162">
        <v>0</v>
      </c>
      <c r="E25" s="162">
        <v>0</v>
      </c>
      <c r="F25" s="162">
        <v>0</v>
      </c>
      <c r="G25" s="162">
        <v>0</v>
      </c>
      <c r="H25" s="162">
        <v>0</v>
      </c>
      <c r="I25" s="162">
        <f t="shared" si="2"/>
        <v>0</v>
      </c>
      <c r="J25" s="161"/>
    </row>
    <row r="26" spans="1:10" ht="12.75">
      <c r="A26" s="46" t="s">
        <v>137</v>
      </c>
      <c r="B26" s="155"/>
      <c r="C26" s="157"/>
      <c r="D26" s="162"/>
      <c r="E26" s="162"/>
      <c r="F26" s="162"/>
      <c r="G26" s="162"/>
      <c r="H26" s="162"/>
      <c r="I26" s="162"/>
      <c r="J26" s="161"/>
    </row>
    <row r="27" spans="1:10" ht="15" customHeight="1">
      <c r="A27" s="46" t="s">
        <v>138</v>
      </c>
      <c r="B27" s="50" t="s">
        <v>67</v>
      </c>
      <c r="C27" s="43" t="s">
        <v>73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f>H27+G27+F27+E27</f>
        <v>0</v>
      </c>
      <c r="J27" s="100"/>
    </row>
    <row r="28" spans="1:10" ht="15" customHeight="1">
      <c r="A28" s="51" t="s">
        <v>120</v>
      </c>
      <c r="B28" s="50" t="s">
        <v>68</v>
      </c>
      <c r="C28" s="43" t="s">
        <v>83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/>
      <c r="J28" s="100"/>
    </row>
    <row r="29" spans="1:10" ht="12.75">
      <c r="A29" s="47" t="s">
        <v>131</v>
      </c>
      <c r="B29" s="154" t="s">
        <v>69</v>
      </c>
      <c r="C29" s="156" t="s">
        <v>84</v>
      </c>
      <c r="D29" s="152">
        <v>0</v>
      </c>
      <c r="E29" s="152">
        <v>0</v>
      </c>
      <c r="F29" s="152">
        <v>0</v>
      </c>
      <c r="G29" s="152">
        <v>0</v>
      </c>
      <c r="H29" s="152">
        <v>0</v>
      </c>
      <c r="I29" s="152"/>
      <c r="J29" s="159"/>
    </row>
    <row r="30" spans="1:10" ht="12.75">
      <c r="A30" s="45" t="s">
        <v>121</v>
      </c>
      <c r="B30" s="166"/>
      <c r="C30" s="167"/>
      <c r="D30" s="168"/>
      <c r="E30" s="168"/>
      <c r="F30" s="168"/>
      <c r="G30" s="168"/>
      <c r="H30" s="168"/>
      <c r="I30" s="168"/>
      <c r="J30" s="169"/>
    </row>
    <row r="31" spans="1:10" ht="12.75">
      <c r="A31" s="46" t="s">
        <v>56</v>
      </c>
      <c r="B31" s="155"/>
      <c r="C31" s="157"/>
      <c r="D31" s="153"/>
      <c r="E31" s="153"/>
      <c r="F31" s="153"/>
      <c r="G31" s="153"/>
      <c r="H31" s="153"/>
      <c r="I31" s="153"/>
      <c r="J31" s="160"/>
    </row>
    <row r="32" spans="1:10" ht="12.75">
      <c r="A32" s="45" t="s">
        <v>139</v>
      </c>
      <c r="B32" s="154" t="s">
        <v>70</v>
      </c>
      <c r="C32" s="156" t="s">
        <v>85</v>
      </c>
      <c r="D32" s="152">
        <v>0</v>
      </c>
      <c r="E32" s="152">
        <v>0</v>
      </c>
      <c r="F32" s="152">
        <v>0</v>
      </c>
      <c r="G32" s="152">
        <v>0</v>
      </c>
      <c r="H32" s="152">
        <v>0</v>
      </c>
      <c r="I32" s="152"/>
      <c r="J32" s="159"/>
    </row>
    <row r="33" spans="1:10" ht="13.5" thickBot="1">
      <c r="A33" s="46" t="s">
        <v>140</v>
      </c>
      <c r="B33" s="165"/>
      <c r="C33" s="163"/>
      <c r="D33" s="164"/>
      <c r="E33" s="164"/>
      <c r="F33" s="164"/>
      <c r="G33" s="164"/>
      <c r="H33" s="164"/>
      <c r="I33" s="164"/>
      <c r="J33" s="170"/>
    </row>
  </sheetData>
  <sheetProtection/>
  <mergeCells count="56">
    <mergeCell ref="J17:J18"/>
    <mergeCell ref="E32:E33"/>
    <mergeCell ref="F32:F33"/>
    <mergeCell ref="J32:J33"/>
    <mergeCell ref="F29:F31"/>
    <mergeCell ref="E29:E31"/>
    <mergeCell ref="G32:G33"/>
    <mergeCell ref="H32:H33"/>
    <mergeCell ref="I32:I33"/>
    <mergeCell ref="G25:G26"/>
    <mergeCell ref="B29:B31"/>
    <mergeCell ref="C29:C31"/>
    <mergeCell ref="D29:D31"/>
    <mergeCell ref="J29:J31"/>
    <mergeCell ref="G29:G31"/>
    <mergeCell ref="H29:H31"/>
    <mergeCell ref="I29:I31"/>
    <mergeCell ref="C32:C33"/>
    <mergeCell ref="D32:D33"/>
    <mergeCell ref="B12:B13"/>
    <mergeCell ref="C12:C13"/>
    <mergeCell ref="D12:D13"/>
    <mergeCell ref="B25:B26"/>
    <mergeCell ref="C25:C26"/>
    <mergeCell ref="D17:D18"/>
    <mergeCell ref="B17:B18"/>
    <mergeCell ref="B32:B33"/>
    <mergeCell ref="C17:C18"/>
    <mergeCell ref="D25:D26"/>
    <mergeCell ref="E25:E26"/>
    <mergeCell ref="F25:F26"/>
    <mergeCell ref="G12:G13"/>
    <mergeCell ref="H12:H13"/>
    <mergeCell ref="I12:I13"/>
    <mergeCell ref="E17:E18"/>
    <mergeCell ref="F17:F18"/>
    <mergeCell ref="E12:E13"/>
    <mergeCell ref="F12:F13"/>
    <mergeCell ref="H25:H26"/>
    <mergeCell ref="I25:I26"/>
    <mergeCell ref="A3:J3"/>
    <mergeCell ref="E5:I5"/>
    <mergeCell ref="J12:J13"/>
    <mergeCell ref="J25:J26"/>
    <mergeCell ref="J10:J11"/>
    <mergeCell ref="G17:G18"/>
    <mergeCell ref="H17:H18"/>
    <mergeCell ref="I17:I18"/>
    <mergeCell ref="F10:F11"/>
    <mergeCell ref="G10:G11"/>
    <mergeCell ref="H10:H11"/>
    <mergeCell ref="I10:I11"/>
    <mergeCell ref="B10:B11"/>
    <mergeCell ref="C10:C11"/>
    <mergeCell ref="D10:D11"/>
    <mergeCell ref="E10:E11"/>
  </mergeCells>
  <printOptions/>
  <pageMargins left="0.3937007874015748" right="0.17" top="0.7874015748031497" bottom="0.3937007874015748" header="0.2755905511811024" footer="0.275590551181102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M30"/>
  <sheetViews>
    <sheetView zoomScalePageLayoutView="0" workbookViewId="0" topLeftCell="B7">
      <selection activeCell="G30" sqref="G30"/>
    </sheetView>
  </sheetViews>
  <sheetFormatPr defaultColWidth="1.37890625" defaultRowHeight="12.75"/>
  <cols>
    <col min="1" max="1" width="57.625" style="1" bestFit="1" customWidth="1"/>
    <col min="2" max="2" width="4.00390625" style="1" bestFit="1" customWidth="1"/>
    <col min="3" max="3" width="4.75390625" style="1" bestFit="1" customWidth="1"/>
    <col min="4" max="5" width="12.625" style="1" bestFit="1" customWidth="1"/>
    <col min="6" max="6" width="9.75390625" style="1" bestFit="1" customWidth="1"/>
    <col min="7" max="7" width="13.625" style="1" customWidth="1"/>
    <col min="8" max="8" width="8.75390625" style="1" bestFit="1" customWidth="1"/>
    <col min="9" max="10" width="12.625" style="1" bestFit="1" customWidth="1"/>
    <col min="11" max="16384" width="1.37890625" style="1" customWidth="1"/>
  </cols>
  <sheetData>
    <row r="1" spans="10:13" s="5" customFormat="1" ht="12">
      <c r="J1" s="6" t="s">
        <v>193</v>
      </c>
      <c r="M1" s="6"/>
    </row>
    <row r="2" s="5" customFormat="1" ht="12.75" thickBot="1"/>
    <row r="3" spans="1:10" s="17" customFormat="1" ht="9.75">
      <c r="A3" s="74" t="s">
        <v>5</v>
      </c>
      <c r="B3" s="103" t="s">
        <v>7</v>
      </c>
      <c r="C3" s="104" t="s">
        <v>7</v>
      </c>
      <c r="D3" s="104" t="s">
        <v>152</v>
      </c>
      <c r="E3" s="173" t="s">
        <v>159</v>
      </c>
      <c r="F3" s="174"/>
      <c r="G3" s="174"/>
      <c r="H3" s="174"/>
      <c r="I3" s="174"/>
      <c r="J3" s="105" t="s">
        <v>158</v>
      </c>
    </row>
    <row r="4" spans="1:10" s="17" customFormat="1" ht="9.75">
      <c r="A4" s="75"/>
      <c r="B4" s="106" t="s">
        <v>183</v>
      </c>
      <c r="C4" s="27" t="s">
        <v>155</v>
      </c>
      <c r="D4" s="27" t="s">
        <v>154</v>
      </c>
      <c r="E4" s="27" t="s">
        <v>160</v>
      </c>
      <c r="F4" s="27" t="s">
        <v>185</v>
      </c>
      <c r="G4" s="27" t="s">
        <v>162</v>
      </c>
      <c r="H4" s="27" t="s">
        <v>165</v>
      </c>
      <c r="I4" s="27" t="s">
        <v>164</v>
      </c>
      <c r="J4" s="107" t="s">
        <v>154</v>
      </c>
    </row>
    <row r="5" spans="1:10" s="17" customFormat="1" ht="9.75">
      <c r="A5" s="75"/>
      <c r="B5" s="106" t="s">
        <v>184</v>
      </c>
      <c r="C5" s="27" t="s">
        <v>156</v>
      </c>
      <c r="D5" s="27" t="s">
        <v>153</v>
      </c>
      <c r="E5" s="27" t="s">
        <v>161</v>
      </c>
      <c r="F5" s="27" t="s">
        <v>186</v>
      </c>
      <c r="G5" s="27" t="s">
        <v>163</v>
      </c>
      <c r="H5" s="27" t="s">
        <v>166</v>
      </c>
      <c r="I5" s="27"/>
      <c r="J5" s="107" t="s">
        <v>153</v>
      </c>
    </row>
    <row r="6" spans="1:10" s="17" customFormat="1" ht="10.5" thickBot="1">
      <c r="A6" s="24">
        <v>1</v>
      </c>
      <c r="B6" s="108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109">
        <v>10</v>
      </c>
    </row>
    <row r="7" spans="1:10" ht="15" customHeight="1">
      <c r="A7" s="51" t="s">
        <v>122</v>
      </c>
      <c r="B7" s="50" t="s">
        <v>71</v>
      </c>
      <c r="C7" s="43" t="s">
        <v>86</v>
      </c>
      <c r="D7" s="99">
        <v>0</v>
      </c>
      <c r="E7" s="99">
        <v>0</v>
      </c>
      <c r="F7" s="99">
        <v>0</v>
      </c>
      <c r="G7" s="99">
        <v>0</v>
      </c>
      <c r="H7" s="99">
        <v>0</v>
      </c>
      <c r="I7" s="99">
        <v>0</v>
      </c>
      <c r="J7" s="100">
        <v>0</v>
      </c>
    </row>
    <row r="8" spans="1:10" ht="12.75">
      <c r="A8" s="47" t="s">
        <v>131</v>
      </c>
      <c r="B8" s="154" t="s">
        <v>73</v>
      </c>
      <c r="C8" s="156" t="s">
        <v>87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9">
        <v>0</v>
      </c>
    </row>
    <row r="9" spans="1:10" ht="12.75">
      <c r="A9" s="45" t="s">
        <v>57</v>
      </c>
      <c r="B9" s="166"/>
      <c r="C9" s="167"/>
      <c r="D9" s="168"/>
      <c r="E9" s="168"/>
      <c r="F9" s="168"/>
      <c r="G9" s="168"/>
      <c r="H9" s="168"/>
      <c r="I9" s="168"/>
      <c r="J9" s="169"/>
    </row>
    <row r="10" spans="1:10" ht="12.75">
      <c r="A10" s="46" t="s">
        <v>34</v>
      </c>
      <c r="B10" s="155"/>
      <c r="C10" s="157"/>
      <c r="D10" s="153"/>
      <c r="E10" s="153"/>
      <c r="F10" s="153"/>
      <c r="G10" s="153"/>
      <c r="H10" s="153"/>
      <c r="I10" s="153"/>
      <c r="J10" s="160"/>
    </row>
    <row r="11" spans="1:10" ht="15" customHeight="1">
      <c r="A11" s="58" t="s">
        <v>58</v>
      </c>
      <c r="B11" s="50" t="s">
        <v>74</v>
      </c>
      <c r="C11" s="43" t="s">
        <v>88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100">
        <v>0</v>
      </c>
    </row>
    <row r="12" spans="1:10" ht="15" customHeight="1">
      <c r="A12" s="63" t="s">
        <v>89</v>
      </c>
      <c r="B12" s="48" t="s">
        <v>83</v>
      </c>
      <c r="C12" s="49" t="s">
        <v>95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14">
        <v>0</v>
      </c>
    </row>
    <row r="13" spans="1:10" ht="12.75">
      <c r="A13" s="47" t="s">
        <v>131</v>
      </c>
      <c r="B13" s="154" t="s">
        <v>85</v>
      </c>
      <c r="C13" s="156" t="s">
        <v>97</v>
      </c>
      <c r="D13" s="162">
        <v>0</v>
      </c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1">
        <v>0</v>
      </c>
    </row>
    <row r="14" spans="1:10" ht="12.75">
      <c r="A14" s="46" t="s">
        <v>90</v>
      </c>
      <c r="B14" s="155"/>
      <c r="C14" s="157"/>
      <c r="D14" s="162"/>
      <c r="E14" s="162"/>
      <c r="F14" s="162"/>
      <c r="G14" s="162"/>
      <c r="H14" s="162"/>
      <c r="I14" s="162"/>
      <c r="J14" s="161"/>
    </row>
    <row r="15" spans="1:10" ht="12.75">
      <c r="A15" s="62" t="s">
        <v>91</v>
      </c>
      <c r="B15" s="171" t="s">
        <v>94</v>
      </c>
      <c r="C15" s="172" t="s">
        <v>98</v>
      </c>
      <c r="D15" s="162">
        <v>0</v>
      </c>
      <c r="E15" s="162">
        <v>0</v>
      </c>
      <c r="F15" s="162">
        <v>0</v>
      </c>
      <c r="G15" s="162">
        <v>0</v>
      </c>
      <c r="H15" s="162">
        <v>0</v>
      </c>
      <c r="I15" s="162">
        <v>0</v>
      </c>
      <c r="J15" s="161">
        <v>0</v>
      </c>
    </row>
    <row r="16" spans="1:10" ht="12.75">
      <c r="A16" s="46" t="s">
        <v>92</v>
      </c>
      <c r="B16" s="171"/>
      <c r="C16" s="172"/>
      <c r="D16" s="162"/>
      <c r="E16" s="162"/>
      <c r="F16" s="162"/>
      <c r="G16" s="162"/>
      <c r="H16" s="162"/>
      <c r="I16" s="162"/>
      <c r="J16" s="161"/>
    </row>
    <row r="17" spans="1:10" ht="15" customHeight="1">
      <c r="A17" s="51" t="s">
        <v>93</v>
      </c>
      <c r="B17" s="60" t="s">
        <v>86</v>
      </c>
      <c r="C17" s="61" t="s">
        <v>99</v>
      </c>
      <c r="D17" s="102">
        <v>49000</v>
      </c>
      <c r="E17" s="102">
        <v>0</v>
      </c>
      <c r="F17" s="102">
        <v>0</v>
      </c>
      <c r="G17" s="102">
        <v>0</v>
      </c>
      <c r="H17" s="102">
        <v>0</v>
      </c>
      <c r="I17" s="102">
        <f>H17+G17+F17+E17</f>
        <v>0</v>
      </c>
      <c r="J17" s="100">
        <f>D17-I17</f>
        <v>49000</v>
      </c>
    </row>
    <row r="18" spans="1:10" ht="15" customHeight="1">
      <c r="A18" s="63" t="s">
        <v>194</v>
      </c>
      <c r="B18" s="60" t="s">
        <v>95</v>
      </c>
      <c r="C18" s="61" t="s">
        <v>142</v>
      </c>
      <c r="D18" s="102">
        <f>D19+D21+D22+D23</f>
        <v>5000</v>
      </c>
      <c r="E18" s="102">
        <f aca="true" t="shared" si="0" ref="E18:J18">E19+E21+E22+E23</f>
        <v>5000</v>
      </c>
      <c r="F18" s="102">
        <f t="shared" si="0"/>
        <v>0</v>
      </c>
      <c r="G18" s="102">
        <f t="shared" si="0"/>
        <v>0</v>
      </c>
      <c r="H18" s="102">
        <f t="shared" si="0"/>
        <v>0</v>
      </c>
      <c r="I18" s="102">
        <f t="shared" si="0"/>
        <v>5000</v>
      </c>
      <c r="J18" s="100">
        <f t="shared" si="0"/>
        <v>0</v>
      </c>
    </row>
    <row r="19" spans="1:10" ht="12.75">
      <c r="A19" s="47" t="s">
        <v>131</v>
      </c>
      <c r="B19" s="154" t="s">
        <v>96</v>
      </c>
      <c r="C19" s="156" t="s">
        <v>100</v>
      </c>
      <c r="D19" s="162">
        <v>0</v>
      </c>
      <c r="E19" s="162">
        <v>0</v>
      </c>
      <c r="F19" s="162"/>
      <c r="G19" s="162"/>
      <c r="H19" s="162"/>
      <c r="I19" s="162">
        <f>H19+G19+F19+E19</f>
        <v>0</v>
      </c>
      <c r="J19" s="161">
        <f>D19-I19</f>
        <v>0</v>
      </c>
    </row>
    <row r="20" spans="1:10" ht="12.75">
      <c r="A20" s="46" t="s">
        <v>195</v>
      </c>
      <c r="B20" s="155"/>
      <c r="C20" s="157"/>
      <c r="D20" s="162"/>
      <c r="E20" s="162"/>
      <c r="F20" s="162"/>
      <c r="G20" s="162"/>
      <c r="H20" s="162"/>
      <c r="I20" s="162"/>
      <c r="J20" s="161"/>
    </row>
    <row r="21" spans="1:10" ht="15" customHeight="1">
      <c r="A21" s="58" t="s">
        <v>196</v>
      </c>
      <c r="B21" s="50" t="s">
        <v>97</v>
      </c>
      <c r="C21" s="43" t="s">
        <v>101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100">
        <v>0</v>
      </c>
    </row>
    <row r="22" spans="1:10" ht="15" customHeight="1">
      <c r="A22" s="58" t="s">
        <v>197</v>
      </c>
      <c r="B22" s="50" t="s">
        <v>98</v>
      </c>
      <c r="C22" s="43" t="s">
        <v>102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100">
        <v>0</v>
      </c>
    </row>
    <row r="23" spans="1:10" ht="15" customHeight="1">
      <c r="A23" s="58" t="s">
        <v>198</v>
      </c>
      <c r="B23" s="50" t="s">
        <v>141</v>
      </c>
      <c r="C23" s="43" t="s">
        <v>110</v>
      </c>
      <c r="D23" s="99">
        <v>5000</v>
      </c>
      <c r="E23" s="99">
        <v>5000</v>
      </c>
      <c r="F23" s="99"/>
      <c r="G23" s="99"/>
      <c r="H23" s="99"/>
      <c r="I23" s="99">
        <f>H23+G23+F23+E23</f>
        <v>5000</v>
      </c>
      <c r="J23" s="100">
        <f>D23-I23</f>
        <v>0</v>
      </c>
    </row>
    <row r="24" spans="1:10" ht="15" customHeight="1">
      <c r="A24" s="63" t="s">
        <v>199</v>
      </c>
      <c r="B24" s="50" t="s">
        <v>103</v>
      </c>
      <c r="C24" s="43" t="s">
        <v>200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100">
        <v>0</v>
      </c>
    </row>
    <row r="25" spans="1:10" ht="12.75">
      <c r="A25" s="47" t="s">
        <v>132</v>
      </c>
      <c r="B25" s="154" t="s">
        <v>104</v>
      </c>
      <c r="C25" s="156" t="s">
        <v>37</v>
      </c>
      <c r="D25" s="162">
        <v>0</v>
      </c>
      <c r="E25" s="162">
        <v>0</v>
      </c>
      <c r="F25" s="162">
        <v>0</v>
      </c>
      <c r="G25" s="162">
        <v>0</v>
      </c>
      <c r="H25" s="162">
        <v>0</v>
      </c>
      <c r="I25" s="162">
        <v>0</v>
      </c>
      <c r="J25" s="161">
        <v>0</v>
      </c>
    </row>
    <row r="26" spans="1:10" ht="12.75">
      <c r="A26" s="46" t="s">
        <v>201</v>
      </c>
      <c r="B26" s="155"/>
      <c r="C26" s="157"/>
      <c r="D26" s="162"/>
      <c r="E26" s="162"/>
      <c r="F26" s="162"/>
      <c r="G26" s="162"/>
      <c r="H26" s="162"/>
      <c r="I26" s="162"/>
      <c r="J26" s="161"/>
    </row>
    <row r="27" spans="1:10" ht="15" customHeight="1">
      <c r="A27" s="58" t="s">
        <v>203</v>
      </c>
      <c r="B27" s="50" t="s">
        <v>105</v>
      </c>
      <c r="C27" s="43" t="s">
        <v>40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100">
        <v>0</v>
      </c>
    </row>
    <row r="28" spans="1:10" ht="15" customHeight="1" thickBot="1">
      <c r="A28" s="58" t="s">
        <v>202</v>
      </c>
      <c r="B28" s="64" t="s">
        <v>106</v>
      </c>
      <c r="C28" s="65" t="s">
        <v>112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6">
        <v>0</v>
      </c>
    </row>
    <row r="29" spans="2:10" ht="7.5" customHeight="1" thickBot="1">
      <c r="B29" s="110"/>
      <c r="C29" s="111"/>
      <c r="D29" s="111"/>
      <c r="E29" s="111"/>
      <c r="F29" s="111"/>
      <c r="G29" s="111"/>
      <c r="H29" s="111"/>
      <c r="I29" s="111"/>
      <c r="J29" s="112"/>
    </row>
    <row r="30" spans="1:10" ht="15" customHeight="1" thickBot="1">
      <c r="A30" s="56" t="s">
        <v>204</v>
      </c>
      <c r="B30" s="66" t="s">
        <v>205</v>
      </c>
      <c r="C30" s="67" t="s">
        <v>143</v>
      </c>
      <c r="D30" s="120"/>
      <c r="E30" s="120">
        <f>Лист1!E21-Лист2!E9</f>
        <v>90456.23999999999</v>
      </c>
      <c r="F30" s="120">
        <f>Лист1!F21-Лист2!F9</f>
        <v>0</v>
      </c>
      <c r="G30" s="120">
        <f>Лист1!G21-Лист2!G9</f>
        <v>-55845.5</v>
      </c>
      <c r="H30" s="120">
        <f>Лист1!H21-Лист2!H9</f>
        <v>0</v>
      </c>
      <c r="I30" s="120">
        <f>Лист1!I21-Лист2!I9</f>
        <v>34610.73999999999</v>
      </c>
      <c r="J30" s="113" t="s">
        <v>143</v>
      </c>
    </row>
  </sheetData>
  <sheetProtection/>
  <mergeCells count="46">
    <mergeCell ref="E3:I3"/>
    <mergeCell ref="D8:D10"/>
    <mergeCell ref="G13:G14"/>
    <mergeCell ref="H13:H14"/>
    <mergeCell ref="I13:I14"/>
    <mergeCell ref="I8:I10"/>
    <mergeCell ref="G8:G10"/>
    <mergeCell ref="H8:H10"/>
    <mergeCell ref="F8:F10"/>
    <mergeCell ref="D13:D14"/>
    <mergeCell ref="B8:B10"/>
    <mergeCell ref="C8:C10"/>
    <mergeCell ref="B19:B20"/>
    <mergeCell ref="C19:C20"/>
    <mergeCell ref="C13:C14"/>
    <mergeCell ref="B13:B14"/>
    <mergeCell ref="B15:B16"/>
    <mergeCell ref="C15:C16"/>
    <mergeCell ref="F19:F20"/>
    <mergeCell ref="B25:B26"/>
    <mergeCell ref="C25:C26"/>
    <mergeCell ref="D25:D26"/>
    <mergeCell ref="J19:J20"/>
    <mergeCell ref="D19:D20"/>
    <mergeCell ref="F25:F26"/>
    <mergeCell ref="G25:G26"/>
    <mergeCell ref="J8:J10"/>
    <mergeCell ref="E19:E20"/>
    <mergeCell ref="E8:E10"/>
    <mergeCell ref="E15:E16"/>
    <mergeCell ref="F15:F16"/>
    <mergeCell ref="G19:G20"/>
    <mergeCell ref="H19:H20"/>
    <mergeCell ref="I19:I20"/>
    <mergeCell ref="E13:E14"/>
    <mergeCell ref="F13:F14"/>
    <mergeCell ref="D15:D16"/>
    <mergeCell ref="G15:G16"/>
    <mergeCell ref="H25:H26"/>
    <mergeCell ref="I25:I26"/>
    <mergeCell ref="J13:J14"/>
    <mergeCell ref="J15:J16"/>
    <mergeCell ref="H15:H16"/>
    <mergeCell ref="I15:I16"/>
    <mergeCell ref="E25:E26"/>
    <mergeCell ref="J25:J2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J34"/>
  <sheetViews>
    <sheetView zoomScalePageLayoutView="0" workbookViewId="0" topLeftCell="B6">
      <selection activeCell="I9" sqref="I9:I10"/>
    </sheetView>
  </sheetViews>
  <sheetFormatPr defaultColWidth="1.37890625" defaultRowHeight="12.75"/>
  <cols>
    <col min="1" max="1" width="55.125" style="1" customWidth="1"/>
    <col min="2" max="2" width="4.00390625" style="1" bestFit="1" customWidth="1"/>
    <col min="3" max="3" width="7.25390625" style="1" customWidth="1"/>
    <col min="4" max="4" width="8.25390625" style="1" bestFit="1" customWidth="1"/>
    <col min="5" max="5" width="12.625" style="1" bestFit="1" customWidth="1"/>
    <col min="6" max="6" width="9.75390625" style="1" bestFit="1" customWidth="1"/>
    <col min="7" max="7" width="10.375" style="1" bestFit="1" customWidth="1"/>
    <col min="8" max="8" width="14.75390625" style="1" customWidth="1"/>
    <col min="9" max="9" width="14.375" style="1" customWidth="1"/>
    <col min="10" max="10" width="9.125" style="1" customWidth="1"/>
    <col min="11" max="16384" width="1.37890625" style="1" customWidth="1"/>
  </cols>
  <sheetData>
    <row r="1" s="5" customFormat="1" ht="12">
      <c r="J1" s="6" t="s">
        <v>206</v>
      </c>
    </row>
    <row r="2" s="5" customFormat="1" ht="12"/>
    <row r="3" spans="1:9" s="2" customFormat="1" ht="12.75">
      <c r="A3" s="158" t="s">
        <v>253</v>
      </c>
      <c r="B3" s="158"/>
      <c r="C3" s="158"/>
      <c r="D3" s="158"/>
      <c r="E3" s="158"/>
      <c r="F3" s="158"/>
      <c r="G3" s="158"/>
      <c r="H3" s="158"/>
      <c r="I3" s="158"/>
    </row>
    <row r="4" s="2" customFormat="1" ht="12.75"/>
    <row r="5" spans="1:10" s="17" customFormat="1" ht="9.75">
      <c r="A5" s="39" t="s">
        <v>5</v>
      </c>
      <c r="B5" s="32" t="s">
        <v>7</v>
      </c>
      <c r="C5" s="32" t="s">
        <v>7</v>
      </c>
      <c r="D5" s="32" t="s">
        <v>152</v>
      </c>
      <c r="E5" s="139" t="s">
        <v>159</v>
      </c>
      <c r="F5" s="140"/>
      <c r="G5" s="140"/>
      <c r="H5" s="140"/>
      <c r="I5" s="140"/>
      <c r="J5" s="180" t="s">
        <v>260</v>
      </c>
    </row>
    <row r="6" spans="1:10" s="17" customFormat="1" ht="9.75">
      <c r="A6" s="26"/>
      <c r="B6" s="27" t="s">
        <v>183</v>
      </c>
      <c r="C6" s="27" t="s">
        <v>155</v>
      </c>
      <c r="D6" s="27" t="s">
        <v>154</v>
      </c>
      <c r="E6" s="27" t="s">
        <v>160</v>
      </c>
      <c r="F6" s="27" t="s">
        <v>185</v>
      </c>
      <c r="G6" s="27" t="s">
        <v>162</v>
      </c>
      <c r="H6" s="27" t="s">
        <v>165</v>
      </c>
      <c r="I6" s="28" t="s">
        <v>164</v>
      </c>
      <c r="J6" s="180"/>
    </row>
    <row r="7" spans="1:10" s="17" customFormat="1" ht="9.75">
      <c r="A7" s="26"/>
      <c r="B7" s="27" t="s">
        <v>184</v>
      </c>
      <c r="C7" s="27" t="s">
        <v>156</v>
      </c>
      <c r="D7" s="27" t="s">
        <v>153</v>
      </c>
      <c r="E7" s="27" t="s">
        <v>161</v>
      </c>
      <c r="F7" s="27" t="s">
        <v>186</v>
      </c>
      <c r="G7" s="27" t="s">
        <v>163</v>
      </c>
      <c r="H7" s="27" t="s">
        <v>166</v>
      </c>
      <c r="I7" s="28"/>
      <c r="J7" s="180"/>
    </row>
    <row r="8" spans="1:10" s="17" customFormat="1" ht="10.5" thickBot="1">
      <c r="A8" s="25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3">
        <v>9</v>
      </c>
      <c r="J8" s="32">
        <v>10</v>
      </c>
    </row>
    <row r="9" spans="1:10" ht="12.75">
      <c r="A9" s="71" t="s">
        <v>208</v>
      </c>
      <c r="B9" s="178" t="s">
        <v>200</v>
      </c>
      <c r="C9" s="179"/>
      <c r="D9" s="177">
        <v>0</v>
      </c>
      <c r="E9" s="177">
        <f>E28+E31</f>
        <v>-90456.23999999999</v>
      </c>
      <c r="F9" s="177">
        <f>F28+F31</f>
        <v>0</v>
      </c>
      <c r="G9" s="177">
        <f>G28+G31</f>
        <v>80845.5</v>
      </c>
      <c r="H9" s="177">
        <v>0</v>
      </c>
      <c r="I9" s="177">
        <f>E9+G9</f>
        <v>-9610.73999999999</v>
      </c>
      <c r="J9" s="177">
        <v>0</v>
      </c>
    </row>
    <row r="10" spans="1:10" ht="12.75">
      <c r="A10" s="70" t="s">
        <v>209</v>
      </c>
      <c r="B10" s="171"/>
      <c r="C10" s="172"/>
      <c r="D10" s="162"/>
      <c r="E10" s="162"/>
      <c r="F10" s="162"/>
      <c r="G10" s="162"/>
      <c r="H10" s="162"/>
      <c r="I10" s="162"/>
      <c r="J10" s="162"/>
    </row>
    <row r="11" spans="1:10" ht="12.75">
      <c r="A11" s="62" t="s">
        <v>131</v>
      </c>
      <c r="B11" s="171" t="s">
        <v>37</v>
      </c>
      <c r="C11" s="172"/>
      <c r="D11" s="162">
        <v>0</v>
      </c>
      <c r="E11" s="162">
        <v>0</v>
      </c>
      <c r="F11" s="162">
        <v>0</v>
      </c>
      <c r="G11" s="162">
        <v>0</v>
      </c>
      <c r="H11" s="162">
        <v>0</v>
      </c>
      <c r="I11" s="162">
        <v>0</v>
      </c>
      <c r="J11" s="162">
        <v>0</v>
      </c>
    </row>
    <row r="12" spans="1:10" ht="12.75">
      <c r="A12" s="121" t="s">
        <v>207</v>
      </c>
      <c r="B12" s="171"/>
      <c r="C12" s="172"/>
      <c r="D12" s="162"/>
      <c r="E12" s="162"/>
      <c r="F12" s="162"/>
      <c r="G12" s="162"/>
      <c r="H12" s="162"/>
      <c r="I12" s="162"/>
      <c r="J12" s="162"/>
    </row>
    <row r="13" spans="1:10" ht="12.75">
      <c r="A13" s="47" t="s">
        <v>132</v>
      </c>
      <c r="B13" s="171" t="s">
        <v>38</v>
      </c>
      <c r="C13" s="172" t="s">
        <v>30</v>
      </c>
      <c r="D13" s="162">
        <v>0</v>
      </c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2">
        <v>0</v>
      </c>
    </row>
    <row r="14" spans="1:10" ht="12.75">
      <c r="A14" s="46" t="s">
        <v>254</v>
      </c>
      <c r="B14" s="171"/>
      <c r="C14" s="172"/>
      <c r="D14" s="162"/>
      <c r="E14" s="162"/>
      <c r="F14" s="162"/>
      <c r="G14" s="162"/>
      <c r="H14" s="162"/>
      <c r="I14" s="162"/>
      <c r="J14" s="162"/>
    </row>
    <row r="15" spans="1:10" ht="15" customHeight="1">
      <c r="A15" s="58" t="s">
        <v>216</v>
      </c>
      <c r="B15" s="50" t="s">
        <v>39</v>
      </c>
      <c r="C15" s="43" t="s">
        <v>30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</row>
    <row r="16" spans="1:10" ht="15" customHeight="1">
      <c r="A16" s="46" t="s">
        <v>217</v>
      </c>
      <c r="B16" s="50" t="s">
        <v>210</v>
      </c>
      <c r="C16" s="43" t="s">
        <v>36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</row>
    <row r="17" spans="1:10" ht="15" customHeight="1">
      <c r="A17" s="46" t="s">
        <v>218</v>
      </c>
      <c r="B17" s="50" t="s">
        <v>211</v>
      </c>
      <c r="C17" s="43" t="s">
        <v>111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</row>
    <row r="18" spans="1:10" ht="15" customHeight="1">
      <c r="A18" s="46" t="s">
        <v>219</v>
      </c>
      <c r="B18" s="50" t="s">
        <v>212</v>
      </c>
      <c r="C18" s="43" t="s">
        <v>44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</row>
    <row r="19" spans="1:10" ht="15" customHeight="1">
      <c r="A19" s="46" t="s">
        <v>220</v>
      </c>
      <c r="B19" s="50" t="s">
        <v>213</v>
      </c>
      <c r="C19" s="43" t="s">
        <v>41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</row>
    <row r="20" spans="1:10" ht="15" customHeight="1">
      <c r="A20" s="46" t="s">
        <v>221</v>
      </c>
      <c r="B20" s="50" t="s">
        <v>214</v>
      </c>
      <c r="C20" s="43" t="s">
        <v>45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</row>
    <row r="21" spans="1:10" ht="15" customHeight="1">
      <c r="A21" s="46" t="s">
        <v>222</v>
      </c>
      <c r="B21" s="50" t="s">
        <v>215</v>
      </c>
      <c r="C21" s="43" t="s">
        <v>46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</row>
    <row r="22" spans="1:10" ht="15" customHeight="1">
      <c r="A22" s="51" t="s">
        <v>223</v>
      </c>
      <c r="B22" s="50" t="s">
        <v>42</v>
      </c>
      <c r="C22" s="43"/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</row>
    <row r="23" spans="1:10" ht="12.75">
      <c r="A23" s="47" t="s">
        <v>132</v>
      </c>
      <c r="B23" s="171" t="s">
        <v>224</v>
      </c>
      <c r="C23" s="172" t="s">
        <v>30</v>
      </c>
      <c r="D23" s="162">
        <v>0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</row>
    <row r="24" spans="1:10" ht="12.75">
      <c r="A24" s="46" t="s">
        <v>254</v>
      </c>
      <c r="B24" s="171"/>
      <c r="C24" s="172"/>
      <c r="D24" s="162"/>
      <c r="E24" s="162"/>
      <c r="F24" s="162"/>
      <c r="G24" s="162"/>
      <c r="H24" s="162"/>
      <c r="I24" s="162"/>
      <c r="J24" s="162"/>
    </row>
    <row r="25" spans="1:10" ht="15" customHeight="1">
      <c r="A25" s="58" t="s">
        <v>216</v>
      </c>
      <c r="B25" s="50" t="s">
        <v>225</v>
      </c>
      <c r="C25" s="43" t="s">
        <v>30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</row>
    <row r="26" spans="1:10" ht="15" customHeight="1">
      <c r="A26" s="46" t="s">
        <v>221</v>
      </c>
      <c r="B26" s="50" t="s">
        <v>227</v>
      </c>
      <c r="C26" s="43" t="s">
        <v>125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</row>
    <row r="27" spans="1:10" ht="15" customHeight="1">
      <c r="A27" s="46" t="s">
        <v>222</v>
      </c>
      <c r="B27" s="50" t="s">
        <v>226</v>
      </c>
      <c r="C27" s="43" t="s">
        <v>126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</row>
    <row r="28" spans="1:10" ht="15" customHeight="1">
      <c r="A28" s="51" t="s">
        <v>229</v>
      </c>
      <c r="B28" s="50" t="s">
        <v>228</v>
      </c>
      <c r="C28" s="43" t="s">
        <v>143</v>
      </c>
      <c r="D28" s="99">
        <v>0</v>
      </c>
      <c r="E28" s="99">
        <f>SUM(E29:E30)</f>
        <v>-9610.73999999999</v>
      </c>
      <c r="F28" s="99">
        <v>0</v>
      </c>
      <c r="G28" s="99">
        <v>0</v>
      </c>
      <c r="H28" s="99">
        <v>0</v>
      </c>
      <c r="I28" s="99">
        <f>H28+G28+F28+E28</f>
        <v>-9610.73999999999</v>
      </c>
      <c r="J28" s="100"/>
    </row>
    <row r="29" spans="1:10" ht="15" customHeight="1">
      <c r="A29" s="58" t="s">
        <v>230</v>
      </c>
      <c r="B29" s="50" t="s">
        <v>45</v>
      </c>
      <c r="C29" s="43" t="s">
        <v>36</v>
      </c>
      <c r="D29" s="99">
        <v>0</v>
      </c>
      <c r="E29" s="99">
        <f>-Лист1!E21</f>
        <v>-340260</v>
      </c>
      <c r="F29" s="99">
        <v>0</v>
      </c>
      <c r="G29" s="99">
        <f>-G30</f>
        <v>-80845.5</v>
      </c>
      <c r="H29" s="99">
        <v>0</v>
      </c>
      <c r="I29" s="99">
        <f>H29+G29+F29+E29</f>
        <v>-421105.5</v>
      </c>
      <c r="J29" s="100" t="s">
        <v>143</v>
      </c>
    </row>
    <row r="30" spans="1:10" ht="15" customHeight="1">
      <c r="A30" s="46" t="s">
        <v>231</v>
      </c>
      <c r="B30" s="50" t="s">
        <v>125</v>
      </c>
      <c r="C30" s="43" t="s">
        <v>111</v>
      </c>
      <c r="D30" s="99">
        <v>0</v>
      </c>
      <c r="E30" s="99">
        <v>330649.26</v>
      </c>
      <c r="F30" s="99">
        <v>0</v>
      </c>
      <c r="G30" s="99">
        <f>G31</f>
        <v>80845.5</v>
      </c>
      <c r="H30" s="99">
        <v>0</v>
      </c>
      <c r="I30" s="99">
        <f>H30+G30+F30+E30</f>
        <v>411494.76</v>
      </c>
      <c r="J30" s="100" t="s">
        <v>143</v>
      </c>
    </row>
    <row r="31" spans="1:10" ht="15" customHeight="1">
      <c r="A31" s="51" t="s">
        <v>232</v>
      </c>
      <c r="B31" s="50" t="s">
        <v>47</v>
      </c>
      <c r="C31" s="43" t="s">
        <v>143</v>
      </c>
      <c r="D31" s="99">
        <v>0</v>
      </c>
      <c r="E31" s="99">
        <f>E32+E34</f>
        <v>-80845.5</v>
      </c>
      <c r="F31" s="99">
        <f>F32+F34</f>
        <v>0</v>
      </c>
      <c r="G31" s="99">
        <f>G32+G34</f>
        <v>80845.5</v>
      </c>
      <c r="H31" s="99">
        <f>H32+H34</f>
        <v>0</v>
      </c>
      <c r="I31" s="99">
        <f>I32+I34</f>
        <v>0</v>
      </c>
      <c r="J31" s="99">
        <v>0</v>
      </c>
    </row>
    <row r="32" spans="1:10" ht="12.75">
      <c r="A32" s="47" t="s">
        <v>131</v>
      </c>
      <c r="B32" s="171" t="s">
        <v>233</v>
      </c>
      <c r="C32" s="172" t="s">
        <v>36</v>
      </c>
      <c r="D32" s="162">
        <v>0</v>
      </c>
      <c r="E32" s="162">
        <v>0</v>
      </c>
      <c r="F32" s="162">
        <v>0</v>
      </c>
      <c r="G32" s="162">
        <v>80845.5</v>
      </c>
      <c r="H32" s="162">
        <v>0</v>
      </c>
      <c r="I32" s="175">
        <f>H32+G32+F32+E32</f>
        <v>80845.5</v>
      </c>
      <c r="J32" s="161">
        <v>0</v>
      </c>
    </row>
    <row r="33" spans="1:10" ht="12.75">
      <c r="A33" s="46" t="s">
        <v>236</v>
      </c>
      <c r="B33" s="171"/>
      <c r="C33" s="172"/>
      <c r="D33" s="162"/>
      <c r="E33" s="162"/>
      <c r="F33" s="162"/>
      <c r="G33" s="162"/>
      <c r="H33" s="162"/>
      <c r="I33" s="176"/>
      <c r="J33" s="161"/>
    </row>
    <row r="34" spans="1:10" ht="15" customHeight="1" thickBot="1">
      <c r="A34" s="46" t="s">
        <v>235</v>
      </c>
      <c r="B34" s="64" t="s">
        <v>234</v>
      </c>
      <c r="C34" s="65" t="s">
        <v>111</v>
      </c>
      <c r="D34" s="115">
        <v>0</v>
      </c>
      <c r="E34" s="115">
        <v>-80845.5</v>
      </c>
      <c r="F34" s="115">
        <v>0</v>
      </c>
      <c r="G34" s="115">
        <v>0</v>
      </c>
      <c r="H34" s="115">
        <v>0</v>
      </c>
      <c r="I34" s="99">
        <f>H34+G34+F34+E34</f>
        <v>-80845.5</v>
      </c>
      <c r="J34" s="116">
        <v>0</v>
      </c>
    </row>
  </sheetData>
  <sheetProtection/>
  <mergeCells count="48">
    <mergeCell ref="A3:I3"/>
    <mergeCell ref="E5:I5"/>
    <mergeCell ref="J5:J7"/>
    <mergeCell ref="B11:B12"/>
    <mergeCell ref="C11:C12"/>
    <mergeCell ref="D11:D12"/>
    <mergeCell ref="E11:E12"/>
    <mergeCell ref="F11:F12"/>
    <mergeCell ref="G11:G12"/>
    <mergeCell ref="H11:H12"/>
    <mergeCell ref="J9:J10"/>
    <mergeCell ref="J11:J12"/>
    <mergeCell ref="J13:J14"/>
    <mergeCell ref="E13:E14"/>
    <mergeCell ref="F13:F14"/>
    <mergeCell ref="G13:G14"/>
    <mergeCell ref="H13:H14"/>
    <mergeCell ref="I11:I12"/>
    <mergeCell ref="F9:F10"/>
    <mergeCell ref="G9:G10"/>
    <mergeCell ref="H9:H10"/>
    <mergeCell ref="I9:I10"/>
    <mergeCell ref="I13:I14"/>
    <mergeCell ref="B9:B10"/>
    <mergeCell ref="C9:C10"/>
    <mergeCell ref="D9:D10"/>
    <mergeCell ref="E9:E10"/>
    <mergeCell ref="B23:B24"/>
    <mergeCell ref="C23:C24"/>
    <mergeCell ref="D23:D24"/>
    <mergeCell ref="B13:B14"/>
    <mergeCell ref="C13:C14"/>
    <mergeCell ref="D13:D14"/>
    <mergeCell ref="J23:J24"/>
    <mergeCell ref="I23:I24"/>
    <mergeCell ref="E23:E24"/>
    <mergeCell ref="F23:F24"/>
    <mergeCell ref="G23:G24"/>
    <mergeCell ref="H23:H24"/>
    <mergeCell ref="J32:J33"/>
    <mergeCell ref="H32:H33"/>
    <mergeCell ref="I32:I33"/>
    <mergeCell ref="B32:B33"/>
    <mergeCell ref="C32:C33"/>
    <mergeCell ref="D32:D33"/>
    <mergeCell ref="E32:E33"/>
    <mergeCell ref="F32:F33"/>
    <mergeCell ref="G32:G3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Q34"/>
  <sheetViews>
    <sheetView zoomScalePageLayoutView="0" workbookViewId="0" topLeftCell="A1">
      <selection activeCell="A19" sqref="A19"/>
    </sheetView>
  </sheetViews>
  <sheetFormatPr defaultColWidth="1.37890625" defaultRowHeight="12.75"/>
  <cols>
    <col min="1" max="1" width="62.25390625" style="1" bestFit="1" customWidth="1"/>
    <col min="2" max="2" width="4.00390625" style="1" bestFit="1" customWidth="1"/>
    <col min="3" max="3" width="8.875" style="1" customWidth="1"/>
    <col min="4" max="4" width="12.875" style="1" customWidth="1"/>
    <col min="5" max="5" width="9.625" style="1" bestFit="1" customWidth="1"/>
    <col min="6" max="6" width="9.75390625" style="1" bestFit="1" customWidth="1"/>
    <col min="7" max="7" width="8.125" style="1" bestFit="1" customWidth="1"/>
    <col min="8" max="8" width="8.75390625" style="1" bestFit="1" customWidth="1"/>
    <col min="9" max="9" width="7.625" style="1" customWidth="1"/>
    <col min="10" max="10" width="7.875" style="1" customWidth="1"/>
    <col min="11" max="16384" width="1.37890625" style="1" customWidth="1"/>
  </cols>
  <sheetData>
    <row r="1" s="5" customFormat="1" ht="12">
      <c r="J1" s="6" t="s">
        <v>237</v>
      </c>
    </row>
    <row r="2" s="5" customFormat="1" ht="12"/>
    <row r="3" spans="1:10" s="17" customFormat="1" ht="9.75">
      <c r="A3" s="74" t="s">
        <v>5</v>
      </c>
      <c r="B3" s="32" t="s">
        <v>7</v>
      </c>
      <c r="C3" s="32" t="s">
        <v>7</v>
      </c>
      <c r="D3" s="32" t="s">
        <v>152</v>
      </c>
      <c r="E3" s="139" t="s">
        <v>159</v>
      </c>
      <c r="F3" s="140"/>
      <c r="G3" s="140"/>
      <c r="H3" s="140"/>
      <c r="I3" s="140"/>
      <c r="J3" s="32" t="s">
        <v>158</v>
      </c>
    </row>
    <row r="4" spans="1:10" s="17" customFormat="1" ht="9.75">
      <c r="A4" s="75"/>
      <c r="B4" s="27" t="s">
        <v>183</v>
      </c>
      <c r="C4" s="27" t="s">
        <v>155</v>
      </c>
      <c r="D4" s="27" t="s">
        <v>154</v>
      </c>
      <c r="E4" s="27" t="s">
        <v>160</v>
      </c>
      <c r="F4" s="27" t="s">
        <v>185</v>
      </c>
      <c r="G4" s="27" t="s">
        <v>162</v>
      </c>
      <c r="H4" s="27" t="s">
        <v>165</v>
      </c>
      <c r="I4" s="27" t="s">
        <v>164</v>
      </c>
      <c r="J4" s="27" t="s">
        <v>154</v>
      </c>
    </row>
    <row r="5" spans="1:10" s="17" customFormat="1" ht="9.75">
      <c r="A5" s="77"/>
      <c r="B5" s="27" t="s">
        <v>184</v>
      </c>
      <c r="C5" s="27" t="s">
        <v>156</v>
      </c>
      <c r="D5" s="27" t="s">
        <v>153</v>
      </c>
      <c r="E5" s="27" t="s">
        <v>161</v>
      </c>
      <c r="F5" s="27" t="s">
        <v>186</v>
      </c>
      <c r="G5" s="27" t="s">
        <v>163</v>
      </c>
      <c r="H5" s="27" t="s">
        <v>166</v>
      </c>
      <c r="I5" s="27"/>
      <c r="J5" s="27" t="s">
        <v>153</v>
      </c>
    </row>
    <row r="6" spans="1:10" s="17" customFormat="1" ht="10.5" thickBot="1">
      <c r="A6" s="24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</row>
    <row r="7" spans="1:10" ht="15" customHeight="1">
      <c r="A7" s="51" t="s">
        <v>242</v>
      </c>
      <c r="B7" s="73" t="s">
        <v>126</v>
      </c>
      <c r="C7" s="72" t="s">
        <v>143</v>
      </c>
      <c r="D7" s="68"/>
      <c r="E7" s="68"/>
      <c r="F7" s="68"/>
      <c r="G7" s="68"/>
      <c r="H7" s="68"/>
      <c r="I7" s="68"/>
      <c r="J7" s="69"/>
    </row>
    <row r="8" spans="1:10" ht="12.75">
      <c r="A8" s="47" t="s">
        <v>131</v>
      </c>
      <c r="B8" s="154" t="s">
        <v>238</v>
      </c>
      <c r="C8" s="156"/>
      <c r="D8" s="182"/>
      <c r="E8" s="182"/>
      <c r="F8" s="182"/>
      <c r="G8" s="182"/>
      <c r="H8" s="182"/>
      <c r="I8" s="182"/>
      <c r="J8" s="184"/>
    </row>
    <row r="9" spans="1:10" ht="12.75">
      <c r="A9" s="46" t="s">
        <v>243</v>
      </c>
      <c r="B9" s="155"/>
      <c r="C9" s="157"/>
      <c r="D9" s="187"/>
      <c r="E9" s="187"/>
      <c r="F9" s="187"/>
      <c r="G9" s="187"/>
      <c r="H9" s="187"/>
      <c r="I9" s="187"/>
      <c r="J9" s="189"/>
    </row>
    <row r="10" spans="1:10" ht="15" customHeight="1">
      <c r="A10" s="58" t="s">
        <v>244</v>
      </c>
      <c r="B10" s="50" t="s">
        <v>239</v>
      </c>
      <c r="C10" s="43"/>
      <c r="D10" s="42"/>
      <c r="E10" s="42"/>
      <c r="F10" s="42"/>
      <c r="G10" s="42"/>
      <c r="H10" s="42"/>
      <c r="I10" s="42"/>
      <c r="J10" s="44"/>
    </row>
    <row r="11" spans="1:10" ht="15" customHeight="1">
      <c r="A11" s="51" t="s">
        <v>245</v>
      </c>
      <c r="B11" s="50" t="s">
        <v>48</v>
      </c>
      <c r="C11" s="43" t="s">
        <v>143</v>
      </c>
      <c r="D11" s="42"/>
      <c r="E11" s="42"/>
      <c r="F11" s="42"/>
      <c r="G11" s="42"/>
      <c r="H11" s="42"/>
      <c r="I11" s="42"/>
      <c r="J11" s="44"/>
    </row>
    <row r="12" spans="1:10" ht="12.75">
      <c r="A12" s="47" t="s">
        <v>131</v>
      </c>
      <c r="B12" s="154" t="s">
        <v>240</v>
      </c>
      <c r="C12" s="156"/>
      <c r="D12" s="182"/>
      <c r="E12" s="182"/>
      <c r="F12" s="182"/>
      <c r="G12" s="182"/>
      <c r="H12" s="182"/>
      <c r="I12" s="182"/>
      <c r="J12" s="184"/>
    </row>
    <row r="13" spans="1:10" ht="12.75">
      <c r="A13" s="45" t="s">
        <v>246</v>
      </c>
      <c r="B13" s="166"/>
      <c r="C13" s="167"/>
      <c r="D13" s="186"/>
      <c r="E13" s="186"/>
      <c r="F13" s="186"/>
      <c r="G13" s="186"/>
      <c r="H13" s="186"/>
      <c r="I13" s="186"/>
      <c r="J13" s="188"/>
    </row>
    <row r="14" spans="1:10" ht="12.75">
      <c r="A14" s="46" t="s">
        <v>247</v>
      </c>
      <c r="B14" s="155"/>
      <c r="C14" s="157"/>
      <c r="D14" s="187"/>
      <c r="E14" s="187"/>
      <c r="F14" s="187"/>
      <c r="G14" s="187"/>
      <c r="H14" s="187"/>
      <c r="I14" s="187"/>
      <c r="J14" s="189"/>
    </row>
    <row r="15" spans="1:10" ht="12.75">
      <c r="A15" s="62" t="s">
        <v>248</v>
      </c>
      <c r="B15" s="154" t="s">
        <v>241</v>
      </c>
      <c r="C15" s="156"/>
      <c r="D15" s="182"/>
      <c r="E15" s="182"/>
      <c r="F15" s="182"/>
      <c r="G15" s="182"/>
      <c r="H15" s="182"/>
      <c r="I15" s="182"/>
      <c r="J15" s="184"/>
    </row>
    <row r="16" spans="1:10" ht="13.5" thickBot="1">
      <c r="A16" s="46" t="s">
        <v>249</v>
      </c>
      <c r="B16" s="165"/>
      <c r="C16" s="163"/>
      <c r="D16" s="183"/>
      <c r="E16" s="183"/>
      <c r="F16" s="183"/>
      <c r="G16" s="183"/>
      <c r="H16" s="183"/>
      <c r="I16" s="183"/>
      <c r="J16" s="185"/>
    </row>
    <row r="18" ht="12.75">
      <c r="A18" s="8" t="s">
        <v>267</v>
      </c>
    </row>
    <row r="19" spans="1:17" s="2" customFormat="1" ht="12.75">
      <c r="A19" s="122" t="s">
        <v>261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4" ht="12.75">
      <c r="A20" s="9"/>
      <c r="B20" s="9"/>
      <c r="C20" s="9"/>
      <c r="D20" s="9"/>
    </row>
    <row r="21" spans="1:4" s="9" customFormat="1" ht="12.75">
      <c r="A21" s="8" t="s">
        <v>264</v>
      </c>
      <c r="B21" s="1"/>
      <c r="C21" s="1"/>
      <c r="D21" s="1"/>
    </row>
    <row r="22" s="9" customFormat="1" ht="4.5" customHeight="1"/>
    <row r="23" spans="1:17" s="9" customFormat="1" ht="12.75">
      <c r="A23" s="122" t="s">
        <v>261</v>
      </c>
      <c r="P23" s="1"/>
      <c r="Q23" s="1"/>
    </row>
    <row r="24" spans="1:4" s="9" customFormat="1" ht="12.75">
      <c r="A24" s="2"/>
      <c r="B24" s="2"/>
      <c r="C24" s="2"/>
      <c r="D24" s="2"/>
    </row>
    <row r="25" spans="1:4" s="9" customFormat="1" ht="4.5" customHeight="1">
      <c r="A25" s="10"/>
      <c r="B25" s="10"/>
      <c r="C25" s="10"/>
      <c r="D25" s="10"/>
    </row>
    <row r="26" spans="1:4" s="2" customFormat="1" ht="12.75">
      <c r="A26" s="10"/>
      <c r="B26" s="10"/>
      <c r="C26" s="10"/>
      <c r="D26" s="10"/>
    </row>
    <row r="27" spans="1:4" s="10" customFormat="1" ht="12.75">
      <c r="A27" s="2"/>
      <c r="B27" s="2"/>
      <c r="C27" s="2"/>
      <c r="D27" s="2"/>
    </row>
    <row r="28" spans="1:4" s="10" customFormat="1" ht="4.5" customHeight="1">
      <c r="A28" s="2"/>
      <c r="B28" s="2"/>
      <c r="C28" s="2"/>
      <c r="D28" s="2"/>
    </row>
    <row r="29" s="2" customFormat="1" ht="12" customHeight="1">
      <c r="A29" s="8" t="s">
        <v>265</v>
      </c>
    </row>
    <row r="30" s="2" customFormat="1" ht="12.75" customHeight="1" hidden="1">
      <c r="A30" s="9"/>
    </row>
    <row r="31" spans="1:4" s="2" customFormat="1" ht="18" customHeight="1">
      <c r="A31" s="122" t="s">
        <v>262</v>
      </c>
      <c r="B31" s="9"/>
      <c r="C31" s="9"/>
      <c r="D31" s="9"/>
    </row>
    <row r="32" spans="1:4" s="2" customFormat="1" ht="12.75">
      <c r="A32" s="3" t="s">
        <v>263</v>
      </c>
      <c r="B32" s="181"/>
      <c r="C32" s="181"/>
      <c r="D32" s="181"/>
    </row>
    <row r="33" s="9" customFormat="1" ht="10.5"/>
    <row r="34" s="2" customFormat="1" ht="12.75">
      <c r="P34" s="3"/>
    </row>
  </sheetData>
  <sheetProtection/>
  <mergeCells count="29">
    <mergeCell ref="C8:C9"/>
    <mergeCell ref="D8:D9"/>
    <mergeCell ref="E3:I3"/>
    <mergeCell ref="J12:J14"/>
    <mergeCell ref="I8:I9"/>
    <mergeCell ref="J8:J9"/>
    <mergeCell ref="E8:E9"/>
    <mergeCell ref="F8:F9"/>
    <mergeCell ref="G8:G9"/>
    <mergeCell ref="H8:H9"/>
    <mergeCell ref="B15:B16"/>
    <mergeCell ref="F12:F14"/>
    <mergeCell ref="G12:G14"/>
    <mergeCell ref="H12:H14"/>
    <mergeCell ref="I12:I14"/>
    <mergeCell ref="B12:B14"/>
    <mergeCell ref="C12:C14"/>
    <mergeCell ref="D12:D14"/>
    <mergeCell ref="E12:E14"/>
    <mergeCell ref="C15:C16"/>
    <mergeCell ref="B8:B9"/>
    <mergeCell ref="B32:D32"/>
    <mergeCell ref="I15:I16"/>
    <mergeCell ref="J15:J16"/>
    <mergeCell ref="D15:D16"/>
    <mergeCell ref="E15:E16"/>
    <mergeCell ref="F15:F16"/>
    <mergeCell ref="G15:G16"/>
    <mergeCell ref="H15:H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admin</cp:lastModifiedBy>
  <cp:lastPrinted>2013-01-28T09:38:22Z</cp:lastPrinted>
  <dcterms:created xsi:type="dcterms:W3CDTF">2004-06-16T07:44:42Z</dcterms:created>
  <dcterms:modified xsi:type="dcterms:W3CDTF">2013-01-28T09:41:58Z</dcterms:modified>
  <cp:category/>
  <cp:version/>
  <cp:contentType/>
  <cp:contentStatus/>
</cp:coreProperties>
</file>